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6.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7.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kedvd3\Downloads\"/>
    </mc:Choice>
  </mc:AlternateContent>
  <xr:revisionPtr revIDLastSave="0" documentId="13_ncr:1_{5AB0AC2C-0DBB-4F8D-9EDA-38BBE97547DA}" xr6:coauthVersionLast="47" xr6:coauthVersionMax="47" xr10:uidLastSave="{00000000-0000-0000-0000-000000000000}"/>
  <workbookProtection workbookAlgorithmName="SHA-512" workbookHashValue="L5s0cS9zG9M7/m2IcKF/ckQN5l3ib1mq5O8rroYXilj11FTt8kSNrubVmIJDAhbTUPbY6MeM9UB8BKJUqEOlLA==" workbookSaltValue="+0i8vvgEoiblrJJW3wdWLg==" workbookSpinCount="100000" lockStructure="1"/>
  <bookViews>
    <workbookView xWindow="-108" yWindow="-108" windowWidth="23256" windowHeight="13896" tabRatio="755" activeTab="1" xr2:uid="{00000000-000D-0000-FFFF-FFFF00000000}"/>
  </bookViews>
  <sheets>
    <sheet name="School Set Up" sheetId="18" r:id="rId1"/>
    <sheet name="Per Day" sheetId="2" r:id="rId2"/>
    <sheet name="Behavior" sheetId="3" r:id="rId3"/>
    <sheet name="Location" sheetId="4" r:id="rId4"/>
    <sheet name="Time" sheetId="6" r:id="rId5"/>
    <sheet name="Perday Generator" sheetId="14" r:id="rId6"/>
    <sheet name="Print Monthly" sheetId="15" r:id="rId7"/>
    <sheet name="Print Cumulative" sheetId="17" r:id="rId8"/>
    <sheet name="TriangleGraph" sheetId="9" r:id="rId9"/>
    <sheet name="dropdowns" sheetId="20" state="hidden" r:id="rId10"/>
  </sheets>
  <definedNames>
    <definedName name="Configuration">dropdowns!$C$1:$C$7</definedName>
    <definedName name="Month">dropdowns!$B$2:$B$13</definedName>
    <definedName name="_xlnm.Print_Area" localSheetId="7">'Print Cumulative'!$A$1:$Q$133</definedName>
    <definedName name="_xlnm.Print_Area" localSheetId="6">'Print Monthly'!$A$1:$Q$122</definedName>
    <definedName name="_xlnm.Print_Area" localSheetId="8">TriangleGraph!$C$17:$E$56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9" l="1"/>
  <c r="C13" i="9"/>
  <c r="C14" i="9"/>
  <c r="C16" i="9"/>
  <c r="C15" i="9"/>
  <c r="D2" i="14"/>
  <c r="N12" i="2"/>
  <c r="K12" i="2"/>
  <c r="H12" i="2"/>
  <c r="E12" i="2"/>
  <c r="B12" i="2"/>
  <c r="F7" i="20"/>
  <c r="G7" i="20"/>
  <c r="H7" i="20"/>
  <c r="I7" i="20"/>
  <c r="J7" i="20"/>
  <c r="E7" i="20"/>
  <c r="E64" i="9" l="1"/>
  <c r="B82" i="9" s="1"/>
  <c r="D64" i="9"/>
  <c r="B84" i="9" s="1"/>
  <c r="F64" i="9"/>
  <c r="B80" i="9" s="1"/>
  <c r="G64" i="9"/>
  <c r="B78" i="9" s="1"/>
  <c r="H64" i="9"/>
  <c r="B76" i="9" s="1"/>
  <c r="C64" i="9"/>
  <c r="F30" i="2"/>
  <c r="E30" i="2"/>
  <c r="D30" i="2"/>
  <c r="C30" i="2"/>
  <c r="B30" i="2"/>
  <c r="D5" i="14" l="1"/>
  <c r="F76" i="9"/>
  <c r="E76" i="9"/>
  <c r="C76" i="9"/>
  <c r="P25" i="2"/>
  <c r="F42" i="2" s="1"/>
  <c r="P24" i="2"/>
  <c r="F41" i="2" s="1"/>
  <c r="P23" i="2"/>
  <c r="F40" i="2" s="1"/>
  <c r="P22" i="2"/>
  <c r="F39" i="2" s="1"/>
  <c r="P21" i="2"/>
  <c r="F38" i="2" s="1"/>
  <c r="P20" i="2"/>
  <c r="F37" i="2" s="1"/>
  <c r="P19" i="2"/>
  <c r="F36" i="2" s="1"/>
  <c r="P18" i="2"/>
  <c r="F35" i="2" s="1"/>
  <c r="P17" i="2"/>
  <c r="F34" i="2" s="1"/>
  <c r="P16" i="2"/>
  <c r="F33" i="2" s="1"/>
  <c r="P15" i="2"/>
  <c r="F32" i="2" s="1"/>
  <c r="P14" i="2"/>
  <c r="F31" i="2" s="1"/>
  <c r="D76" i="9" l="1"/>
  <c r="D77" i="9" s="1"/>
  <c r="H65" i="9" s="1"/>
  <c r="E77" i="9"/>
  <c r="H66" i="9" s="1"/>
  <c r="F77" i="9"/>
  <c r="H67" i="9" s="1"/>
  <c r="C66" i="9"/>
  <c r="C67" i="9"/>
  <c r="C65" i="9"/>
  <c r="L8" i="6" l="1"/>
  <c r="I9" i="4"/>
  <c r="B33" i="4"/>
  <c r="C74" i="9" l="1"/>
  <c r="N8" i="3" l="1"/>
  <c r="F9" i="4"/>
  <c r="F84" i="9"/>
  <c r="E84" i="9"/>
  <c r="F82" i="9"/>
  <c r="E82" i="9"/>
  <c r="F80" i="9"/>
  <c r="E80" i="9"/>
  <c r="F78" i="9"/>
  <c r="E78" i="9"/>
  <c r="C78" i="9"/>
  <c r="F74" i="9"/>
  <c r="F63" i="9"/>
  <c r="E63" i="9"/>
  <c r="E74" i="9"/>
  <c r="B63" i="9"/>
  <c r="B74" i="9"/>
  <c r="P8" i="6"/>
  <c r="B54" i="6"/>
  <c r="A54" i="6"/>
  <c r="A33" i="4"/>
  <c r="A9" i="4"/>
  <c r="A36" i="3"/>
  <c r="B8" i="3"/>
  <c r="A28" i="2"/>
  <c r="A11" i="2"/>
  <c r="F79" i="9" l="1"/>
  <c r="G67" i="9" s="1"/>
  <c r="D78" i="9"/>
  <c r="D79" i="9" s="1"/>
  <c r="G65" i="9" s="1"/>
  <c r="E79" i="9"/>
  <c r="G66" i="9" s="1"/>
  <c r="E29" i="2"/>
  <c r="M25" i="2"/>
  <c r="E42" i="2" s="1"/>
  <c r="M24" i="2"/>
  <c r="E41" i="2" s="1"/>
  <c r="M23" i="2"/>
  <c r="E40" i="2" s="1"/>
  <c r="M22" i="2"/>
  <c r="E39" i="2" s="1"/>
  <c r="M21" i="2"/>
  <c r="E38" i="2" s="1"/>
  <c r="M20" i="2"/>
  <c r="E37" i="2" s="1"/>
  <c r="M19" i="2"/>
  <c r="E36" i="2" s="1"/>
  <c r="M18" i="2"/>
  <c r="E35" i="2" s="1"/>
  <c r="M17" i="2"/>
  <c r="E34" i="2" s="1"/>
  <c r="M16" i="2"/>
  <c r="E33" i="2" s="1"/>
  <c r="M15" i="2"/>
  <c r="E32" i="2" s="1"/>
  <c r="M14" i="2"/>
  <c r="E31" i="2" s="1"/>
  <c r="B8" i="6"/>
  <c r="J8" i="3"/>
  <c r="B36" i="3"/>
  <c r="B39" i="3" s="1"/>
  <c r="B58" i="3" l="1"/>
  <c r="B54" i="3"/>
  <c r="B50" i="3"/>
  <c r="B46" i="3"/>
  <c r="B42" i="3"/>
  <c r="B38" i="3"/>
  <c r="B37" i="3"/>
  <c r="B57" i="3"/>
  <c r="B53" i="3"/>
  <c r="B49" i="3"/>
  <c r="B45" i="3"/>
  <c r="B41" i="3"/>
  <c r="B60" i="3"/>
  <c r="B56" i="3"/>
  <c r="B52" i="3"/>
  <c r="B48" i="3"/>
  <c r="B44" i="3"/>
  <c r="B40" i="3"/>
  <c r="B59" i="3"/>
  <c r="B55" i="3"/>
  <c r="B51" i="3"/>
  <c r="B47" i="3"/>
  <c r="B43" i="3"/>
  <c r="D1" i="14"/>
  <c r="C84" i="9" l="1"/>
  <c r="C82" i="9"/>
  <c r="C80" i="9"/>
  <c r="F81" i="9" s="1"/>
  <c r="D6" i="14"/>
  <c r="E3" i="17"/>
  <c r="F6" i="17"/>
  <c r="I6" i="17"/>
  <c r="I7" i="15"/>
  <c r="E4" i="15"/>
  <c r="F7" i="15"/>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11" i="4"/>
  <c r="N12" i="4"/>
  <c r="N13" i="4"/>
  <c r="N14" i="4"/>
  <c r="N15" i="4"/>
  <c r="N16" i="4"/>
  <c r="N17" i="4"/>
  <c r="N18" i="4"/>
  <c r="N19" i="4"/>
  <c r="N20" i="4"/>
  <c r="N21" i="4"/>
  <c r="N22" i="4"/>
  <c r="N23" i="4"/>
  <c r="N24" i="4"/>
  <c r="N25" i="4"/>
  <c r="N26" i="4"/>
  <c r="N27" i="4"/>
  <c r="N28" i="4"/>
  <c r="N10" i="3"/>
  <c r="N11" i="3"/>
  <c r="N12" i="3"/>
  <c r="N13" i="3"/>
  <c r="N14" i="3"/>
  <c r="N15" i="3"/>
  <c r="N16" i="3"/>
  <c r="N17" i="3"/>
  <c r="N18" i="3"/>
  <c r="N19" i="3"/>
  <c r="N20" i="3"/>
  <c r="N21" i="3"/>
  <c r="N22" i="3"/>
  <c r="N23" i="3"/>
  <c r="N24" i="3"/>
  <c r="N25" i="3"/>
  <c r="N26" i="3"/>
  <c r="N27" i="3"/>
  <c r="N28" i="3"/>
  <c r="N29" i="3"/>
  <c r="N30" i="3"/>
  <c r="N31" i="3"/>
  <c r="N32" i="3"/>
  <c r="N33" i="3"/>
  <c r="D14" i="2"/>
  <c r="B31" i="2" s="1"/>
  <c r="G14" i="2"/>
  <c r="C31" i="2" s="1"/>
  <c r="J14" i="2"/>
  <c r="D15" i="2"/>
  <c r="B32" i="2" s="1"/>
  <c r="G15" i="2"/>
  <c r="C32" i="2" s="1"/>
  <c r="J15" i="2"/>
  <c r="D16" i="2"/>
  <c r="B33" i="2" s="1"/>
  <c r="G16" i="2"/>
  <c r="C33" i="2" s="1"/>
  <c r="J16" i="2"/>
  <c r="D17" i="2"/>
  <c r="B34" i="2" s="1"/>
  <c r="G17" i="2"/>
  <c r="C34" i="2" s="1"/>
  <c r="J17" i="2"/>
  <c r="D18" i="2"/>
  <c r="B35" i="2" s="1"/>
  <c r="G18" i="2"/>
  <c r="C35" i="2" s="1"/>
  <c r="J18" i="2"/>
  <c r="D19" i="2"/>
  <c r="B36" i="2" s="1"/>
  <c r="G19" i="2"/>
  <c r="C36" i="2" s="1"/>
  <c r="J19" i="2"/>
  <c r="D20" i="2"/>
  <c r="B37" i="2" s="1"/>
  <c r="G20" i="2"/>
  <c r="C37" i="2" s="1"/>
  <c r="J20" i="2"/>
  <c r="D21" i="2"/>
  <c r="B38" i="2" s="1"/>
  <c r="G21" i="2"/>
  <c r="C38" i="2" s="1"/>
  <c r="J21" i="2"/>
  <c r="D22" i="2"/>
  <c r="B39" i="2" s="1"/>
  <c r="G22" i="2"/>
  <c r="C39" i="2" s="1"/>
  <c r="J22" i="2"/>
  <c r="D23" i="2"/>
  <c r="B40" i="2" s="1"/>
  <c r="G23" i="2"/>
  <c r="C40" i="2" s="1"/>
  <c r="J23" i="2"/>
  <c r="D24" i="2"/>
  <c r="B41" i="2" s="1"/>
  <c r="G24" i="2"/>
  <c r="C41" i="2" s="1"/>
  <c r="J24" i="2"/>
  <c r="D25" i="2"/>
  <c r="B42" i="2" s="1"/>
  <c r="G25" i="2"/>
  <c r="C42" i="2" s="1"/>
  <c r="J25" i="2"/>
  <c r="D84" i="9" l="1"/>
  <c r="D85" i="9" s="1"/>
  <c r="D65" i="9" s="1"/>
  <c r="F83" i="9"/>
  <c r="E67" i="9" s="1"/>
  <c r="D82" i="9"/>
  <c r="D83" i="9" s="1"/>
  <c r="E65" i="9" s="1"/>
  <c r="D80" i="9"/>
  <c r="E85" i="9"/>
  <c r="D66" i="9" s="1"/>
  <c r="B34" i="4"/>
  <c r="B36" i="4"/>
  <c r="B40" i="4"/>
  <c r="B44" i="4"/>
  <c r="B48" i="4"/>
  <c r="B37" i="4"/>
  <c r="B41" i="4"/>
  <c r="B45" i="4"/>
  <c r="B49" i="4"/>
  <c r="B38" i="4"/>
  <c r="B42" i="4"/>
  <c r="B46" i="4"/>
  <c r="B50" i="4"/>
  <c r="B35" i="4"/>
  <c r="B39" i="4"/>
  <c r="B43" i="4"/>
  <c r="B47" i="4"/>
  <c r="B51" i="4"/>
  <c r="B58" i="6"/>
  <c r="B62" i="6"/>
  <c r="B66" i="6"/>
  <c r="B70" i="6"/>
  <c r="B74" i="6"/>
  <c r="B78" i="6"/>
  <c r="B82" i="6"/>
  <c r="B86" i="6"/>
  <c r="B90" i="6"/>
  <c r="B94" i="6"/>
  <c r="B59" i="6"/>
  <c r="B63" i="6"/>
  <c r="B67" i="6"/>
  <c r="B71" i="6"/>
  <c r="B75" i="6"/>
  <c r="B79" i="6"/>
  <c r="B83" i="6"/>
  <c r="B87" i="6"/>
  <c r="B91" i="6"/>
  <c r="B55" i="6"/>
  <c r="B56" i="6"/>
  <c r="B60" i="6"/>
  <c r="B64" i="6"/>
  <c r="B68" i="6"/>
  <c r="B72" i="6"/>
  <c r="B76" i="6"/>
  <c r="B80" i="6"/>
  <c r="B84" i="6"/>
  <c r="B88" i="6"/>
  <c r="B92" i="6"/>
  <c r="B57" i="6"/>
  <c r="B61" i="6"/>
  <c r="B65" i="6"/>
  <c r="B69" i="6"/>
  <c r="B73" i="6"/>
  <c r="B77" i="6"/>
  <c r="B81" i="6"/>
  <c r="B85" i="6"/>
  <c r="B89" i="6"/>
  <c r="B93" i="6"/>
  <c r="D39" i="2"/>
  <c r="D40" i="2"/>
  <c r="D36" i="2"/>
  <c r="D32" i="2"/>
  <c r="D41" i="2"/>
  <c r="D37" i="2"/>
  <c r="D33" i="2"/>
  <c r="D42" i="2"/>
  <c r="D38" i="2"/>
  <c r="D34" i="2"/>
  <c r="D35" i="2"/>
  <c r="D31" i="2"/>
  <c r="F85" i="9"/>
  <c r="D67" i="9" s="1"/>
  <c r="E81" i="9"/>
  <c r="D34" i="14"/>
  <c r="D29" i="14"/>
  <c r="D21" i="14"/>
  <c r="D10" i="14"/>
  <c r="D35" i="14"/>
  <c r="D27" i="14"/>
  <c r="D16" i="14"/>
  <c r="D11" i="14"/>
  <c r="D33" i="14"/>
  <c r="D22" i="14"/>
  <c r="D17" i="14"/>
  <c r="D23" i="14"/>
  <c r="D15" i="14"/>
  <c r="D9" i="14"/>
  <c r="D28" i="14"/>
  <c r="E83" i="9"/>
  <c r="E66" i="9" s="1"/>
  <c r="F66" i="9" l="1"/>
  <c r="D81" i="9"/>
  <c r="F65" i="9" s="1"/>
  <c r="F67" i="9"/>
</calcChain>
</file>

<file path=xl/sharedStrings.xml><?xml version="1.0" encoding="utf-8"?>
<sst xmlns="http://schemas.openxmlformats.org/spreadsheetml/2006/main" count="281" uniqueCount="170">
  <si>
    <t>Prop Damage</t>
    <phoneticPr fontId="2" type="noConversion"/>
  </si>
  <si>
    <t>Forgery/Theft</t>
    <phoneticPr fontId="2" type="noConversion"/>
  </si>
  <si>
    <t>Dress</t>
    <phoneticPr fontId="2" type="noConversion"/>
  </si>
  <si>
    <t>Tech</t>
    <phoneticPr fontId="2" type="noConversion"/>
  </si>
  <si>
    <t>Innapro. Affect.</t>
    <phoneticPr fontId="2" type="noConversion"/>
  </si>
  <si>
    <t>August</t>
    <phoneticPr fontId="2" type="noConversion"/>
  </si>
  <si>
    <t>September</t>
    <phoneticPr fontId="2" type="noConversion"/>
  </si>
  <si>
    <t>October</t>
    <phoneticPr fontId="2" type="noConversion"/>
  </si>
  <si>
    <t>November</t>
    <phoneticPr fontId="2" type="noConversion"/>
  </si>
  <si>
    <t>December</t>
    <phoneticPr fontId="2" type="noConversion"/>
  </si>
  <si>
    <t>January</t>
    <phoneticPr fontId="2" type="noConversion"/>
  </si>
  <si>
    <t>Aggression/Fight</t>
    <phoneticPr fontId="2" type="noConversion"/>
  </si>
  <si>
    <t>Disrespect</t>
    <phoneticPr fontId="2" type="noConversion"/>
  </si>
  <si>
    <t>Lying</t>
    <phoneticPr fontId="2" type="noConversion"/>
  </si>
  <si>
    <t>Harrass</t>
    <phoneticPr fontId="2" type="noConversion"/>
  </si>
  <si>
    <t>Disruption</t>
    <phoneticPr fontId="2" type="noConversion"/>
  </si>
  <si>
    <t>Tardy</t>
    <phoneticPr fontId="2" type="noConversion"/>
  </si>
  <si>
    <r>
      <t xml:space="preserve">2. Enter total number of </t>
    </r>
    <r>
      <rPr>
        <b/>
        <sz val="10"/>
        <rFont val="Verdana"/>
        <family val="2"/>
      </rPr>
      <t>major referrals only</t>
    </r>
    <r>
      <rPr>
        <sz val="10"/>
        <rFont val="Verdana"/>
        <family val="2"/>
      </rPr>
      <t xml:space="preserve"> for that month. Major referrals are any time a student leaves academic instruction for a disciplinary reason regardless of time spent out of the instructional setting. </t>
    </r>
    <phoneticPr fontId="2" type="noConversion"/>
  </si>
  <si>
    <t>TABLE 1A</t>
    <phoneticPr fontId="2" type="noConversion"/>
  </si>
  <si>
    <t>Skip</t>
    <phoneticPr fontId="2" type="noConversion"/>
  </si>
  <si>
    <t>Out Bounds</t>
    <phoneticPr fontId="2" type="noConversion"/>
  </si>
  <si>
    <t>Gang Display</t>
    <phoneticPr fontId="2" type="noConversion"/>
  </si>
  <si>
    <t>February</t>
    <phoneticPr fontId="2" type="noConversion"/>
  </si>
  <si>
    <t>March</t>
    <phoneticPr fontId="2" type="noConversion"/>
  </si>
  <si>
    <t>April</t>
    <phoneticPr fontId="2" type="noConversion"/>
  </si>
  <si>
    <t>May</t>
    <phoneticPr fontId="2" type="noConversion"/>
  </si>
  <si>
    <t>June</t>
    <phoneticPr fontId="2" type="noConversion"/>
  </si>
  <si>
    <t>July</t>
    <phoneticPr fontId="2" type="noConversion"/>
  </si>
  <si>
    <t>Days of Student Attendance</t>
    <phoneticPr fontId="2" type="noConversion"/>
  </si>
  <si>
    <t>Major Referrals for that Month</t>
    <phoneticPr fontId="2" type="noConversion"/>
  </si>
  <si>
    <t>Per Day Rate</t>
  </si>
  <si>
    <t>Per Day Rate</t>
    <phoneticPr fontId="2" type="noConversion"/>
  </si>
  <si>
    <t>0-1 Referrals</t>
  </si>
  <si>
    <t>2-5 Referrals</t>
  </si>
  <si>
    <t>6+ Referrals</t>
  </si>
  <si>
    <t>Per Day Per Month Rate</t>
    <phoneticPr fontId="2" type="noConversion"/>
  </si>
  <si>
    <t>Your student population divided by 100</t>
    <phoneticPr fontId="2" type="noConversion"/>
  </si>
  <si>
    <t>Inappro. Lang</t>
    <phoneticPr fontId="2" type="noConversion"/>
  </si>
  <si>
    <t>Tobacco</t>
    <phoneticPr fontId="2" type="noConversion"/>
  </si>
  <si>
    <t>Alcohol</t>
    <phoneticPr fontId="2" type="noConversion"/>
  </si>
  <si>
    <t>Drugs</t>
    <phoneticPr fontId="2" type="noConversion"/>
  </si>
  <si>
    <t>Combust</t>
    <phoneticPr fontId="2" type="noConversion"/>
  </si>
  <si>
    <t>Bomb</t>
    <phoneticPr fontId="2" type="noConversion"/>
  </si>
  <si>
    <t>Arson</t>
    <phoneticPr fontId="2" type="noConversion"/>
  </si>
  <si>
    <t>Weapons</t>
    <phoneticPr fontId="2" type="noConversion"/>
  </si>
  <si>
    <t>.</t>
    <phoneticPr fontId="2" type="noConversion"/>
  </si>
  <si>
    <r>
      <t>SCHOOL:</t>
    </r>
    <r>
      <rPr>
        <sz val="10"/>
        <rFont val="Verdana"/>
        <family val="2"/>
      </rPr>
      <t xml:space="preserve"> </t>
    </r>
    <phoneticPr fontId="2" type="noConversion"/>
  </si>
  <si>
    <t>Other</t>
    <phoneticPr fontId="2" type="noConversion"/>
  </si>
  <si>
    <t>Unknown</t>
    <phoneticPr fontId="2" type="noConversion"/>
  </si>
  <si>
    <t>November</t>
    <phoneticPr fontId="2" type="noConversion"/>
  </si>
  <si>
    <t>December</t>
    <phoneticPr fontId="2" type="noConversion"/>
  </si>
  <si>
    <t>February</t>
    <phoneticPr fontId="2" type="noConversion"/>
  </si>
  <si>
    <t>September</t>
    <phoneticPr fontId="2" type="noConversion"/>
  </si>
  <si>
    <t>Cumulative Data</t>
  </si>
  <si>
    <t>Month/ Year:</t>
  </si>
  <si>
    <t>/</t>
  </si>
  <si>
    <t>August</t>
  </si>
  <si>
    <t>September</t>
  </si>
  <si>
    <t>October</t>
  </si>
  <si>
    <t>November</t>
  </si>
  <si>
    <t>December</t>
  </si>
  <si>
    <t>January</t>
  </si>
  <si>
    <t>February</t>
  </si>
  <si>
    <t>March</t>
  </si>
  <si>
    <t>April</t>
  </si>
  <si>
    <t>May</t>
  </si>
  <si>
    <t>June</t>
  </si>
  <si>
    <t>July</t>
  </si>
  <si>
    <t>Classroom</t>
  </si>
  <si>
    <t>Playground</t>
  </si>
  <si>
    <t>Commons</t>
  </si>
  <si>
    <t>Hall/Breezeway</t>
  </si>
  <si>
    <t>Cafeteria</t>
  </si>
  <si>
    <t>Bath/Restroom</t>
  </si>
  <si>
    <t>Gym</t>
  </si>
  <si>
    <t>Library</t>
  </si>
  <si>
    <t>Bus Loading</t>
  </si>
  <si>
    <t>Parking Lot</t>
  </si>
  <si>
    <t>Bus</t>
  </si>
  <si>
    <t>Special Event</t>
  </si>
  <si>
    <t>Off-Campus</t>
  </si>
  <si>
    <t>Stadium</t>
  </si>
  <si>
    <t>Office</t>
  </si>
  <si>
    <t>Locker Room</t>
  </si>
  <si>
    <t>Other Location</t>
  </si>
  <si>
    <t>Unknown Location</t>
  </si>
  <si>
    <t>Table 2A</t>
  </si>
  <si>
    <t>Table 3A</t>
  </si>
  <si>
    <t>School Name:</t>
  </si>
  <si>
    <t>Per Month</t>
  </si>
  <si>
    <t>1. Enter Number of days for each month that students attend school. Include any early release as a day only if you count it as a student attendance "day".</t>
  </si>
  <si>
    <t>Total student population on official count day for current school year</t>
  </si>
  <si>
    <t>Total Student Population in Aqua box below</t>
    <phoneticPr fontId="0" type="noConversion"/>
  </si>
  <si>
    <t>Total Students with  2-5 Office Disciplinary Referrals into box below</t>
    <phoneticPr fontId="0" type="noConversion"/>
  </si>
  <si>
    <t>Total Students with 6+ Office Disciplinary Referrals into box below.</t>
    <phoneticPr fontId="0" type="noConversion"/>
  </si>
  <si>
    <r>
      <t xml:space="preserve">Percentages </t>
    </r>
    <r>
      <rPr>
        <b/>
        <sz val="10"/>
        <rFont val="Verdana"/>
        <family val="2"/>
      </rPr>
      <t>&gt;&gt;&gt;&gt;&gt;&gt;&gt;&gt;&gt;&gt;&gt;</t>
    </r>
  </si>
  <si>
    <t>Elementary Low End of Range (25th percentile)</t>
  </si>
  <si>
    <t>Middle School Low End of Range (25th Percentile)</t>
  </si>
  <si>
    <t>High School Low End of Range (25th Percentile)</t>
  </si>
  <si>
    <t>K-8 or K-12 Low End of Range (25th Percentile)</t>
  </si>
  <si>
    <t>Elemenary High End of Range (75th Percentile)</t>
  </si>
  <si>
    <t>Middle School High End of Range (75th Percentile)</t>
  </si>
  <si>
    <t>High School High End of Range (75th Percentile)</t>
  </si>
  <si>
    <t>Elementary Median</t>
  </si>
  <si>
    <t>Middle School Median</t>
  </si>
  <si>
    <t>High School Median</t>
  </si>
  <si>
    <t>K-8 or K-12 Median</t>
  </si>
  <si>
    <t>K-8 or K-12 High End of Range (75th Percentile)</t>
  </si>
  <si>
    <t>K-8 or K-12 High End of Range (Percentile)</t>
  </si>
  <si>
    <t>Major Referrals Per Day Per Month Over Time</t>
  </si>
  <si>
    <t>Triangle Graph</t>
  </si>
  <si>
    <t>Total Students with  0-1 Office Disciplinary Referrals into box below</t>
  </si>
  <si>
    <t>Year</t>
  </si>
  <si>
    <t>2-5 Office Referrals</t>
  </si>
  <si>
    <t>6 or more office referrals</t>
  </si>
  <si>
    <t>Table 4A</t>
  </si>
  <si>
    <t>Enter data below</t>
  </si>
  <si>
    <t xml:space="preserve">Grades K-6 </t>
  </si>
  <si>
    <t xml:space="preserve">Grades 6-9 </t>
  </si>
  <si>
    <t xml:space="preserve">Grades 9-12 for </t>
  </si>
  <si>
    <t>Step 2: Enter the number of students with 2-5 and 6+ ODR's for correct year.</t>
  </si>
  <si>
    <t xml:space="preserve"> </t>
  </si>
  <si>
    <t>Step 3: Click off of the graphs, then print</t>
  </si>
  <si>
    <t>Monthly Per Day Rate to Date</t>
  </si>
  <si>
    <t>3. You may only enter the cells in the table that are white.</t>
  </si>
  <si>
    <t xml:space="preserve">4.. A per day rate should be calculated for each month and automatically will display in the third column for each year entered. This data will also automatically be entered into two more tables and associated graphs, below. </t>
  </si>
  <si>
    <r>
      <t xml:space="preserve">1. Enter data totals for each month in corresponding location category, in </t>
    </r>
    <r>
      <rPr>
        <b/>
        <sz val="12"/>
        <rFont val="Verdana"/>
        <family val="2"/>
      </rPr>
      <t>Table 2A.</t>
    </r>
    <r>
      <rPr>
        <sz val="12"/>
        <rFont val="Verdana"/>
        <family val="2"/>
      </rPr>
      <t xml:space="preserve"> You may only type in the white section. If </t>
    </r>
    <r>
      <rPr>
        <b/>
        <sz val="12"/>
        <rFont val="Verdana"/>
        <family val="2"/>
      </rPr>
      <t>Monthly Graph</t>
    </r>
    <r>
      <rPr>
        <sz val="12"/>
        <rFont val="Verdana"/>
        <family val="2"/>
      </rPr>
      <t xml:space="preserve"> (bottom graph) does not show the current month or current month's data, go to school set up page and choose the appropriate month from the drop down menu. </t>
    </r>
  </si>
  <si>
    <r>
      <rPr>
        <b/>
        <sz val="12"/>
        <rFont val="Verdana"/>
        <family val="2"/>
      </rPr>
      <t>Directions</t>
    </r>
    <r>
      <rPr>
        <sz val="12"/>
        <rFont val="Verdana"/>
        <family val="2"/>
      </rPr>
      <t xml:space="preserve">: Enter the number of major office referrals for each month by behavior in </t>
    </r>
    <r>
      <rPr>
        <b/>
        <sz val="12"/>
        <rFont val="Verdana"/>
        <family val="2"/>
      </rPr>
      <t xml:space="preserve">Table 1A. </t>
    </r>
    <r>
      <rPr>
        <sz val="12"/>
        <rFont val="Verdana"/>
        <family val="2"/>
      </rPr>
      <t>You may only type in the w</t>
    </r>
    <r>
      <rPr>
        <i/>
        <sz val="12"/>
        <rFont val="Verdana"/>
        <family val="2"/>
      </rPr>
      <t>hite</t>
    </r>
    <r>
      <rPr>
        <sz val="12"/>
        <rFont val="Verdana"/>
        <family val="2"/>
      </rPr>
      <t xml:space="preserve"> section.</t>
    </r>
    <r>
      <rPr>
        <b/>
        <sz val="12"/>
        <rFont val="Verdana"/>
        <family val="2"/>
      </rPr>
      <t xml:space="preserve"> </t>
    </r>
    <r>
      <rPr>
        <sz val="12"/>
        <rFont val="Verdana"/>
        <family val="2"/>
      </rPr>
      <t xml:space="preserve">If </t>
    </r>
    <r>
      <rPr>
        <b/>
        <sz val="12"/>
        <rFont val="Verdana"/>
        <family val="2"/>
      </rPr>
      <t>Monthly Graph</t>
    </r>
    <r>
      <rPr>
        <sz val="12"/>
        <rFont val="Verdana"/>
        <family val="2"/>
      </rPr>
      <t xml:space="preserve"> (bottom graph) does not show the current month or current month's data, go to school set up page and choose the appropriate month from the drop down menu. </t>
    </r>
  </si>
  <si>
    <r>
      <t>1. Enter number of ODR's by time of day for each month in corresponding</t>
    </r>
    <r>
      <rPr>
        <b/>
        <sz val="12"/>
        <rFont val="Verdana"/>
        <family val="2"/>
      </rPr>
      <t xml:space="preserve"> TIME</t>
    </r>
    <r>
      <rPr>
        <sz val="12"/>
        <rFont val="Verdana"/>
        <family val="2"/>
      </rPr>
      <t xml:space="preserve"> category in </t>
    </r>
    <r>
      <rPr>
        <b/>
        <sz val="12"/>
        <rFont val="Verdana"/>
        <family val="2"/>
      </rPr>
      <t>Table 3A</t>
    </r>
    <r>
      <rPr>
        <sz val="12"/>
        <rFont val="Verdana"/>
        <family val="2"/>
      </rPr>
      <t xml:space="preserve">. If </t>
    </r>
    <r>
      <rPr>
        <b/>
        <sz val="12"/>
        <rFont val="Verdana"/>
        <family val="2"/>
      </rPr>
      <t>Monthly Graph</t>
    </r>
    <r>
      <rPr>
        <sz val="12"/>
        <rFont val="Verdana"/>
        <family val="2"/>
      </rPr>
      <t xml:space="preserve"> (bottom graph) does not show the current month or current month's data, go to school set up page and choose the appropriate month from the drop down menu. </t>
    </r>
  </si>
  <si>
    <t>ODR's by Behavior</t>
  </si>
  <si>
    <t xml:space="preserve">ODR's by Location </t>
  </si>
  <si>
    <t>Cumulative ODR by Location for</t>
  </si>
  <si>
    <t>School year as of</t>
  </si>
  <si>
    <t>Cumulative Behavior for</t>
  </si>
  <si>
    <t>School Year as of</t>
  </si>
  <si>
    <t>Cumulative ODR's by Time for</t>
  </si>
  <si>
    <t xml:space="preserve">School year as of </t>
  </si>
  <si>
    <t>ODR's by Time</t>
  </si>
  <si>
    <t>Triangle Graph Over Time as of</t>
  </si>
  <si>
    <t xml:space="preserve">National Norms: Grades K-6 </t>
  </si>
  <si>
    <t xml:space="preserve">National Norms: Grades 6-9 </t>
  </si>
  <si>
    <t>National Norms: Grades 9-12</t>
  </si>
  <si>
    <t>National Norms: Grades pk-12</t>
  </si>
  <si>
    <t>National Norms: Grades k-8</t>
  </si>
  <si>
    <t>National Comparisons based upon SWIS Data 2011-2012</t>
  </si>
  <si>
    <t>Year:</t>
  </si>
  <si>
    <t>Choose Grade Configuration from drop down</t>
  </si>
  <si>
    <t>Choose month from drop down</t>
  </si>
  <si>
    <t>Enter year</t>
  </si>
  <si>
    <t xml:space="preserve">Grades PreK-8 </t>
  </si>
  <si>
    <t>National Norms: Early Childhood</t>
  </si>
  <si>
    <t>Number of Students Enrolled</t>
  </si>
  <si>
    <r>
      <t xml:space="preserve">Entering your total number of students in the yellow box will allow you to generate a PER DAY PER MONTH </t>
    </r>
    <r>
      <rPr>
        <b/>
        <sz val="12"/>
        <color indexed="10"/>
        <rFont val="Verdana"/>
        <family val="2"/>
      </rPr>
      <t>MEDIAN</t>
    </r>
    <r>
      <rPr>
        <b/>
        <sz val="12"/>
        <rFont val="Verdana"/>
        <family val="2"/>
      </rPr>
      <t xml:space="preserve"> &lt;50th percentile&gt; for MAJOR Office Discipline Referrals.</t>
    </r>
  </si>
  <si>
    <t>Step 1: Choose the National Norms for the closest grade configuration for your school from drop down (norms are  for 2017-2018 schoolyear)</t>
  </si>
  <si>
    <t xml:space="preserve">Median for Elementary Schools is 0.21 referrals per 100 students </t>
  </si>
  <si>
    <t xml:space="preserve">Median for Middle Schools is 0.32 referrals per 100 students  </t>
  </si>
  <si>
    <t xml:space="preserve">Median for High Schools is 0.29 referrals  per 100 students  </t>
  </si>
  <si>
    <t xml:space="preserve">Median for K-8 is 0.24 referrals per 100 students </t>
  </si>
  <si>
    <t>Pre K (17-18 Norms)</t>
  </si>
  <si>
    <t>Incidents by Time</t>
  </si>
  <si>
    <t>Incidents by Location</t>
  </si>
  <si>
    <t>Incidents by Type of Unexpected Behaviors</t>
  </si>
  <si>
    <t>2022/2023</t>
  </si>
  <si>
    <t>2021/2022</t>
  </si>
  <si>
    <t>Based on 2021-2022 SWIS Statistics</t>
  </si>
  <si>
    <t>2023/2024</t>
  </si>
  <si>
    <t>Grades pk-12 (17-18 norms)</t>
  </si>
  <si>
    <t>Median for PreK-12 is 0.29 referrals per 100 students (17-18 Norms, latest available)</t>
  </si>
  <si>
    <t>2024/2025</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</si>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</sst>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Verdana"/>
    </font>
    <font>
      <b/>
      <sz val="10"/>
      <name val="Verdana"/>
      <family val="2"/>
    </font>
    <font>
      <sz val="8"/>
      <name val="Verdana"/>
      <family val="2"/>
    </font>
    <font>
      <b/>
      <sz val="14"/>
      <name val="Verdana"/>
      <family val="2"/>
    </font>
    <font>
      <sz val="12"/>
      <name val="Verdana"/>
      <family val="2"/>
    </font>
    <font>
      <b/>
      <sz val="12"/>
      <name val="Verdana"/>
      <family val="2"/>
    </font>
    <font>
      <b/>
      <sz val="16"/>
      <name val="Verdana"/>
      <family val="2"/>
    </font>
    <font>
      <sz val="14"/>
      <name val="Verdana"/>
      <family val="2"/>
    </font>
    <font>
      <b/>
      <sz val="12"/>
      <color indexed="10"/>
      <name val="Verdana"/>
      <family val="2"/>
    </font>
    <font>
      <sz val="20"/>
      <name val="Verdana"/>
      <family val="2"/>
    </font>
    <font>
      <b/>
      <sz val="10"/>
      <name val="Verdana"/>
      <family val="2"/>
    </font>
    <font>
      <sz val="10"/>
      <name val="Verdana"/>
      <family val="2"/>
    </font>
    <font>
      <b/>
      <sz val="12"/>
      <name val="Verdana"/>
      <family val="2"/>
    </font>
    <font>
      <sz val="12"/>
      <name val="Verdana"/>
      <family val="2"/>
    </font>
    <font>
      <b/>
      <sz val="14"/>
      <name val="Verdana"/>
      <family val="2"/>
    </font>
    <font>
      <sz val="10"/>
      <color indexed="72"/>
      <name val="Verdana"/>
      <family val="2"/>
    </font>
    <font>
      <b/>
      <sz val="22"/>
      <name val="Verdana"/>
      <family val="2"/>
    </font>
    <font>
      <b/>
      <sz val="20"/>
      <name val="Verdana"/>
      <family val="2"/>
    </font>
    <font>
      <sz val="10"/>
      <color rgb="FFFF0000"/>
      <name val="Verdana"/>
      <family val="2"/>
    </font>
    <font>
      <i/>
      <sz val="12"/>
      <name val="Verdana"/>
      <family val="2"/>
    </font>
    <font>
      <b/>
      <sz val="11"/>
      <name val="Verdana"/>
      <family val="2"/>
    </font>
  </fonts>
  <fills count="19">
    <fill>
      <patternFill patternType="none"/>
    </fill>
    <fill>
      <patternFill patternType="gray125"/>
    </fill>
    <fill>
      <patternFill patternType="solid">
        <fgColor indexed="44"/>
        <bgColor indexed="64"/>
      </patternFill>
    </fill>
    <fill>
      <patternFill patternType="solid">
        <fgColor indexed="45"/>
        <bgColor indexed="64"/>
      </patternFill>
    </fill>
    <fill>
      <patternFill patternType="solid">
        <fgColor indexed="13"/>
        <bgColor indexed="64"/>
      </patternFill>
    </fill>
    <fill>
      <patternFill patternType="solid">
        <fgColor indexed="10"/>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57"/>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gray0625">
        <bgColor theme="0" tint="-4.9989318521683403E-2"/>
      </patternFill>
    </fill>
    <fill>
      <patternFill patternType="solid">
        <fgColor theme="0" tint="-4.9989318521683403E-2"/>
        <bgColor indexed="64"/>
      </patternFill>
    </fill>
    <fill>
      <patternFill patternType="solid">
        <fgColor theme="0" tint="-0.14999847407452621"/>
        <bgColor indexed="64"/>
      </patternFill>
    </fill>
    <fill>
      <patternFill patternType="gray0625"/>
    </fill>
    <fill>
      <patternFill patternType="lightGray">
        <bgColor theme="0" tint="-0.14996795556505021"/>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top style="double">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s>
  <cellStyleXfs count="1">
    <xf numFmtId="0" fontId="0" fillId="0" borderId="0"/>
  </cellStyleXfs>
  <cellXfs count="202">
    <xf numFmtId="0" fontId="0" fillId="0" borderId="0" xfId="0"/>
    <xf numFmtId="0" fontId="0" fillId="0" borderId="1" xfId="0" applyBorder="1"/>
    <xf numFmtId="0" fontId="0" fillId="0" borderId="0" xfId="0" applyAlignment="1">
      <alignment wrapText="1"/>
    </xf>
    <xf numFmtId="0" fontId="0" fillId="3" borderId="1" xfId="0" applyFill="1" applyBorder="1"/>
    <xf numFmtId="0" fontId="9" fillId="0" borderId="0" xfId="0" applyFont="1"/>
    <xf numFmtId="0" fontId="0" fillId="0" borderId="6" xfId="0" applyBorder="1"/>
    <xf numFmtId="0" fontId="0" fillId="0" borderId="7" xfId="0" applyBorder="1"/>
    <xf numFmtId="0" fontId="11" fillId="0" borderId="0" xfId="0" applyFont="1"/>
    <xf numFmtId="0" fontId="10" fillId="0" borderId="0" xfId="0" applyFont="1"/>
    <xf numFmtId="0" fontId="11" fillId="0" borderId="0" xfId="0" applyFont="1" applyAlignment="1">
      <alignment horizontal="left"/>
    </xf>
    <xf numFmtId="0" fontId="13" fillId="0" borderId="0" xfId="0" applyFont="1"/>
    <xf numFmtId="0" fontId="0" fillId="8" borderId="0" xfId="0" applyFill="1"/>
    <xf numFmtId="0" fontId="12" fillId="8" borderId="9" xfId="0" applyFont="1" applyFill="1" applyBorder="1" applyAlignment="1">
      <alignment vertical="top" wrapText="1"/>
    </xf>
    <xf numFmtId="0" fontId="7" fillId="0" borderId="0" xfId="0" applyFont="1"/>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alignment vertical="top" wrapText="1"/>
    </xf>
    <xf numFmtId="0" fontId="3" fillId="0" borderId="0" xfId="0" applyFont="1"/>
    <xf numFmtId="0" fontId="0" fillId="0" borderId="0" xfId="0" applyAlignment="1">
      <alignment horizontal="center"/>
    </xf>
    <xf numFmtId="0" fontId="14" fillId="0" borderId="0" xfId="0" applyFont="1"/>
    <xf numFmtId="0" fontId="10" fillId="0" borderId="0" xfId="0" applyFont="1" applyAlignment="1">
      <alignment horizontal="left"/>
    </xf>
    <xf numFmtId="0" fontId="10" fillId="0" borderId="1" xfId="0" applyFont="1" applyBorder="1"/>
    <xf numFmtId="20" fontId="0" fillId="0" borderId="0" xfId="0" applyNumberFormat="1"/>
    <xf numFmtId="1" fontId="0" fillId="0" borderId="0" xfId="0" applyNumberFormat="1"/>
    <xf numFmtId="0" fontId="0" fillId="4" borderId="1" xfId="0" applyFill="1" applyBorder="1"/>
    <xf numFmtId="0" fontId="1" fillId="0" borderId="0" xfId="0" applyFont="1" applyAlignment="1">
      <alignment horizontal="left"/>
    </xf>
    <xf numFmtId="0" fontId="0" fillId="8" borderId="0" xfId="0" applyFill="1" applyAlignment="1">
      <alignment horizontal="center"/>
    </xf>
    <xf numFmtId="0" fontId="10" fillId="0" borderId="0" xfId="0" applyFont="1" applyAlignment="1">
      <alignment horizontal="center"/>
    </xf>
    <xf numFmtId="0" fontId="0" fillId="0" borderId="0" xfId="0" applyAlignment="1">
      <alignment horizontal="left" wrapText="1"/>
    </xf>
    <xf numFmtId="0" fontId="13" fillId="0" borderId="0" xfId="0" applyFont="1" applyAlignment="1">
      <alignment horizontal="left" wrapText="1"/>
    </xf>
    <xf numFmtId="0" fontId="11" fillId="8" borderId="0" xfId="0" applyFont="1" applyFill="1" applyAlignment="1">
      <alignment horizontal="center"/>
    </xf>
    <xf numFmtId="0" fontId="18" fillId="0" borderId="0" xfId="0" applyFont="1"/>
    <xf numFmtId="0" fontId="18" fillId="0" borderId="0" xfId="0" applyFont="1" applyProtection="1">
      <protection locked="0"/>
    </xf>
    <xf numFmtId="0" fontId="11" fillId="0" borderId="0" xfId="0" applyFont="1" applyAlignment="1">
      <alignment horizontal="left" wrapText="1"/>
    </xf>
    <xf numFmtId="0" fontId="10" fillId="0" borderId="0" xfId="0" applyFont="1" applyProtection="1">
      <protection locked="0"/>
    </xf>
    <xf numFmtId="0" fontId="10" fillId="0" borderId="0" xfId="0" applyFont="1" applyAlignment="1">
      <alignment horizontal="right"/>
    </xf>
    <xf numFmtId="0" fontId="10" fillId="0" borderId="1" xfId="0" applyFont="1" applyBorder="1" applyAlignment="1">
      <alignment horizontal="right"/>
    </xf>
    <xf numFmtId="9" fontId="1" fillId="11" borderId="11" xfId="0" applyNumberFormat="1" applyFont="1" applyFill="1" applyBorder="1"/>
    <xf numFmtId="9" fontId="1" fillId="11" borderId="13" xfId="0" applyNumberFormat="1" applyFont="1" applyFill="1" applyBorder="1"/>
    <xf numFmtId="0" fontId="11" fillId="16" borderId="1" xfId="0" applyFont="1" applyFill="1" applyBorder="1"/>
    <xf numFmtId="0" fontId="10" fillId="15" borderId="3" xfId="0" applyFont="1" applyFill="1" applyBorder="1"/>
    <xf numFmtId="0" fontId="1" fillId="15" borderId="4" xfId="0" applyFont="1" applyFill="1" applyBorder="1"/>
    <xf numFmtId="0" fontId="1" fillId="15" borderId="31" xfId="0" applyFont="1" applyFill="1" applyBorder="1"/>
    <xf numFmtId="0" fontId="1" fillId="13" borderId="30" xfId="0" applyFont="1" applyFill="1" applyBorder="1"/>
    <xf numFmtId="9" fontId="1" fillId="10" borderId="8" xfId="0" applyNumberFormat="1" applyFont="1" applyFill="1" applyBorder="1"/>
    <xf numFmtId="9" fontId="1" fillId="12" borderId="32" xfId="0" applyNumberFormat="1" applyFont="1" applyFill="1" applyBorder="1"/>
    <xf numFmtId="0" fontId="10" fillId="15" borderId="3" xfId="0" applyFont="1" applyFill="1" applyBorder="1" applyAlignment="1">
      <alignment wrapText="1"/>
    </xf>
    <xf numFmtId="9" fontId="1" fillId="10" borderId="34" xfId="0" applyNumberFormat="1" applyFont="1" applyFill="1" applyBorder="1"/>
    <xf numFmtId="9" fontId="1" fillId="12" borderId="33" xfId="0" applyNumberFormat="1" applyFont="1" applyFill="1" applyBorder="1"/>
    <xf numFmtId="0" fontId="0" fillId="15" borderId="1" xfId="0" applyFill="1" applyBorder="1"/>
    <xf numFmtId="0" fontId="0" fillId="15" borderId="1" xfId="0" applyFill="1" applyBorder="1" applyAlignment="1">
      <alignment wrapText="1"/>
    </xf>
    <xf numFmtId="0" fontId="7" fillId="15" borderId="1" xfId="0" applyFont="1" applyFill="1" applyBorder="1" applyAlignment="1">
      <alignment horizontal="center"/>
    </xf>
    <xf numFmtId="0" fontId="7" fillId="9" borderId="12" xfId="0" applyFont="1" applyFill="1" applyBorder="1"/>
    <xf numFmtId="0" fontId="7" fillId="4" borderId="1" xfId="0" applyFont="1" applyFill="1" applyBorder="1"/>
    <xf numFmtId="0" fontId="7" fillId="5" borderId="1" xfId="0" applyFont="1" applyFill="1" applyBorder="1"/>
    <xf numFmtId="0" fontId="11" fillId="15" borderId="1" xfId="0" applyFont="1" applyFill="1" applyBorder="1" applyAlignment="1">
      <alignment wrapText="1"/>
    </xf>
    <xf numFmtId="0" fontId="11" fillId="0" borderId="2" xfId="0" applyFont="1" applyBorder="1" applyAlignment="1">
      <alignment wrapText="1"/>
    </xf>
    <xf numFmtId="0" fontId="11" fillId="0" borderId="1" xfId="0" applyFont="1" applyBorder="1" applyAlignment="1">
      <alignment wrapText="1"/>
    </xf>
    <xf numFmtId="0" fontId="10" fillId="15" borderId="29" xfId="0" applyFont="1" applyFill="1" applyBorder="1"/>
    <xf numFmtId="0" fontId="1" fillId="15" borderId="12" xfId="0" applyFont="1" applyFill="1" applyBorder="1"/>
    <xf numFmtId="0" fontId="1" fillId="15" borderId="27" xfId="0" applyFont="1" applyFill="1" applyBorder="1"/>
    <xf numFmtId="0" fontId="1" fillId="13" borderId="15" xfId="0" applyFont="1" applyFill="1" applyBorder="1"/>
    <xf numFmtId="0" fontId="5" fillId="15" borderId="25" xfId="0" applyFont="1" applyFill="1" applyBorder="1" applyAlignment="1">
      <alignment horizontal="center"/>
    </xf>
    <xf numFmtId="0" fontId="1" fillId="15" borderId="11" xfId="0" applyFont="1" applyFill="1" applyBorder="1" applyAlignment="1">
      <alignment horizontal="center"/>
    </xf>
    <xf numFmtId="0" fontId="5" fillId="15" borderId="17" xfId="0" applyFont="1" applyFill="1" applyBorder="1" applyAlignment="1">
      <alignment horizontal="center"/>
    </xf>
    <xf numFmtId="0" fontId="1" fillId="15" borderId="13" xfId="0" applyFont="1" applyFill="1" applyBorder="1" applyAlignment="1">
      <alignment horizontal="center"/>
    </xf>
    <xf numFmtId="0" fontId="7" fillId="0" borderId="0" xfId="0" applyFont="1" applyAlignment="1">
      <alignment wrapText="1"/>
    </xf>
    <xf numFmtId="0" fontId="0" fillId="0" borderId="0" xfId="0" applyAlignment="1">
      <alignment horizontal="left"/>
    </xf>
    <xf numFmtId="0" fontId="1" fillId="0" borderId="0" xfId="0" applyFont="1"/>
    <xf numFmtId="0" fontId="10" fillId="0" borderId="0" xfId="0" applyFont="1" applyAlignment="1">
      <alignment horizontal="left" wrapText="1"/>
    </xf>
    <xf numFmtId="0" fontId="14" fillId="0" borderId="0" xfId="0" applyFont="1" applyAlignment="1">
      <alignment horizontal="left" wrapText="1"/>
    </xf>
    <xf numFmtId="0" fontId="0" fillId="16" borderId="1" xfId="0" applyFill="1" applyBorder="1"/>
    <xf numFmtId="0" fontId="0" fillId="16" borderId="1" xfId="0" applyFill="1" applyBorder="1" applyAlignment="1">
      <alignment textRotation="90"/>
    </xf>
    <xf numFmtId="0" fontId="10" fillId="16" borderId="1" xfId="0" applyFont="1" applyFill="1" applyBorder="1" applyProtection="1">
      <protection locked="0"/>
    </xf>
    <xf numFmtId="0" fontId="0" fillId="13" borderId="1" xfId="0" applyFill="1" applyBorder="1" applyProtection="1">
      <protection locked="0"/>
    </xf>
    <xf numFmtId="0" fontId="0" fillId="17" borderId="1" xfId="0" applyFill="1" applyBorder="1"/>
    <xf numFmtId="0" fontId="0" fillId="13" borderId="16" xfId="0" applyFill="1" applyBorder="1" applyProtection="1">
      <protection locked="0"/>
    </xf>
    <xf numFmtId="0" fontId="0" fillId="13" borderId="17" xfId="0" applyFill="1" applyBorder="1" applyProtection="1">
      <protection locked="0"/>
    </xf>
    <xf numFmtId="0" fontId="0" fillId="13" borderId="13" xfId="0" applyFill="1" applyBorder="1" applyProtection="1">
      <protection locked="0"/>
    </xf>
    <xf numFmtId="0" fontId="0" fillId="15" borderId="2" xfId="0" applyFill="1" applyBorder="1"/>
    <xf numFmtId="0" fontId="0" fillId="15" borderId="3" xfId="0" applyFill="1" applyBorder="1" applyAlignment="1">
      <alignment textRotation="90" wrapText="1"/>
    </xf>
    <xf numFmtId="0" fontId="0" fillId="15" borderId="4" xfId="0" applyFill="1" applyBorder="1" applyAlignment="1">
      <alignment textRotation="90" wrapText="1"/>
    </xf>
    <xf numFmtId="0" fontId="0" fillId="15" borderId="5" xfId="0" applyFill="1" applyBorder="1" applyAlignment="1">
      <alignment textRotation="90"/>
    </xf>
    <xf numFmtId="0" fontId="0" fillId="16" borderId="3" xfId="0" applyFill="1" applyBorder="1" applyAlignment="1">
      <alignment textRotation="90" wrapText="1"/>
    </xf>
    <xf numFmtId="0" fontId="0" fillId="16" borderId="4" xfId="0" applyFill="1" applyBorder="1" applyAlignment="1">
      <alignment textRotation="90" wrapText="1"/>
    </xf>
    <xf numFmtId="0" fontId="0" fillId="16" borderId="5" xfId="0" applyFill="1" applyBorder="1" applyAlignment="1">
      <alignment textRotation="90"/>
    </xf>
    <xf numFmtId="0" fontId="0" fillId="14" borderId="0" xfId="0" applyFill="1"/>
    <xf numFmtId="0" fontId="0" fillId="14" borderId="2" xfId="0" applyFill="1" applyBorder="1"/>
    <xf numFmtId="0" fontId="10" fillId="0" borderId="0" xfId="0" applyFont="1" applyAlignment="1">
      <alignment wrapText="1"/>
    </xf>
    <xf numFmtId="0" fontId="11" fillId="16" borderId="1" xfId="0" applyFont="1" applyFill="1" applyBorder="1" applyAlignment="1">
      <alignment textRotation="90"/>
    </xf>
    <xf numFmtId="0" fontId="11" fillId="17" borderId="1" xfId="0" applyFont="1" applyFill="1" applyBorder="1"/>
    <xf numFmtId="20" fontId="0" fillId="16" borderId="2" xfId="0" applyNumberFormat="1" applyFill="1" applyBorder="1"/>
    <xf numFmtId="20" fontId="0" fillId="16" borderId="1" xfId="0" applyNumberFormat="1" applyFill="1" applyBorder="1"/>
    <xf numFmtId="0" fontId="0" fillId="16" borderId="11" xfId="0" applyFill="1" applyBorder="1" applyAlignment="1">
      <alignment textRotation="90"/>
    </xf>
    <xf numFmtId="1" fontId="0" fillId="17" borderId="1" xfId="0" applyNumberFormat="1" applyFill="1" applyBorder="1"/>
    <xf numFmtId="20" fontId="0" fillId="17" borderId="1" xfId="0" applyNumberFormat="1" applyFill="1" applyBorder="1"/>
    <xf numFmtId="1" fontId="0" fillId="13" borderId="1" xfId="0" applyNumberFormat="1" applyFill="1" applyBorder="1" applyProtection="1">
      <protection locked="0"/>
    </xf>
    <xf numFmtId="0" fontId="15" fillId="0" borderId="0" xfId="0" applyFont="1"/>
    <xf numFmtId="0" fontId="0" fillId="13" borderId="42" xfId="0" applyFill="1" applyBorder="1" applyProtection="1">
      <protection locked="0"/>
    </xf>
    <xf numFmtId="0" fontId="11" fillId="16" borderId="2" xfId="0" applyFont="1" applyFill="1" applyBorder="1"/>
    <xf numFmtId="0" fontId="11" fillId="16" borderId="2" xfId="0" applyFont="1" applyFill="1" applyBorder="1" applyAlignment="1">
      <alignment horizontal="left"/>
    </xf>
    <xf numFmtId="0" fontId="0" fillId="0" borderId="42" xfId="0" applyBorder="1" applyAlignment="1" applyProtection="1">
      <alignment horizontal="right"/>
      <protection locked="0"/>
    </xf>
    <xf numFmtId="0" fontId="11" fillId="15" borderId="0" xfId="0" applyFont="1" applyFill="1" applyAlignment="1">
      <alignment wrapText="1"/>
    </xf>
    <xf numFmtId="0" fontId="11" fillId="10" borderId="1" xfId="0" applyFont="1" applyFill="1" applyBorder="1"/>
    <xf numFmtId="0" fontId="11" fillId="12" borderId="1" xfId="0" applyFont="1" applyFill="1" applyBorder="1"/>
    <xf numFmtId="0" fontId="1" fillId="15" borderId="11" xfId="0" applyFont="1" applyFill="1" applyBorder="1" applyAlignment="1">
      <alignment wrapText="1"/>
    </xf>
    <xf numFmtId="0" fontId="14" fillId="15" borderId="11" xfId="0" applyFont="1" applyFill="1" applyBorder="1" applyAlignment="1">
      <alignment wrapText="1"/>
    </xf>
    <xf numFmtId="0" fontId="1" fillId="0" borderId="4" xfId="0" applyFont="1" applyBorder="1"/>
    <xf numFmtId="0" fontId="1" fillId="0" borderId="5" xfId="0" applyFont="1" applyBorder="1"/>
    <xf numFmtId="9" fontId="1" fillId="10" borderId="13" xfId="0" applyNumberFormat="1" applyFont="1" applyFill="1" applyBorder="1"/>
    <xf numFmtId="9" fontId="1" fillId="12" borderId="7" xfId="0" applyNumberFormat="1" applyFont="1" applyFill="1" applyBorder="1"/>
    <xf numFmtId="0" fontId="11" fillId="0" borderId="43" xfId="0" applyFont="1" applyBorder="1" applyProtection="1">
      <protection locked="0"/>
    </xf>
    <xf numFmtId="0" fontId="11" fillId="0" borderId="43" xfId="0" applyFont="1" applyBorder="1" applyAlignment="1" applyProtection="1">
      <alignment horizontal="left"/>
      <protection locked="0"/>
    </xf>
    <xf numFmtId="0" fontId="0" fillId="18" borderId="1" xfId="0" applyFill="1" applyBorder="1"/>
    <xf numFmtId="0" fontId="11" fillId="18" borderId="1" xfId="0" applyFont="1" applyFill="1" applyBorder="1"/>
    <xf numFmtId="0" fontId="0" fillId="8" borderId="0" xfId="0" applyFill="1" applyAlignment="1">
      <alignment horizontal="right"/>
    </xf>
    <xf numFmtId="0" fontId="1" fillId="8" borderId="0" xfId="0" applyFont="1" applyFill="1" applyAlignment="1">
      <alignment horizontal="right"/>
    </xf>
    <xf numFmtId="0" fontId="0" fillId="8" borderId="0" xfId="0" applyFill="1" applyAlignment="1">
      <alignment vertical="top"/>
    </xf>
    <xf numFmtId="0" fontId="1" fillId="8" borderId="0" xfId="0" applyFont="1" applyFill="1" applyAlignment="1">
      <alignment horizontal="center" vertical="top"/>
    </xf>
    <xf numFmtId="0" fontId="0" fillId="8" borderId="0" xfId="0" applyFill="1" applyAlignment="1">
      <alignment horizontal="center" vertical="top"/>
    </xf>
    <xf numFmtId="0" fontId="11" fillId="8" borderId="0" xfId="0" applyFont="1" applyFill="1" applyAlignment="1">
      <alignment horizontal="center" vertical="top"/>
    </xf>
    <xf numFmtId="10" fontId="7" fillId="9" borderId="27" xfId="0" applyNumberFormat="1" applyFont="1" applyFill="1" applyBorder="1"/>
    <xf numFmtId="10" fontId="7" fillId="9" borderId="2" xfId="0" applyNumberFormat="1" applyFont="1" applyFill="1" applyBorder="1"/>
    <xf numFmtId="10" fontId="7" fillId="4" borderId="2" xfId="0" applyNumberFormat="1" applyFont="1" applyFill="1" applyBorder="1"/>
    <xf numFmtId="10" fontId="7" fillId="5" borderId="2" xfId="0" applyNumberFormat="1" applyFont="1" applyFill="1" applyBorder="1"/>
    <xf numFmtId="10" fontId="7" fillId="10" borderId="27" xfId="0" applyNumberFormat="1" applyFont="1" applyFill="1" applyBorder="1"/>
    <xf numFmtId="10" fontId="7" fillId="12" borderId="27" xfId="0" applyNumberFormat="1" applyFont="1" applyFill="1" applyBorder="1"/>
    <xf numFmtId="10" fontId="7" fillId="9" borderId="28" xfId="0" applyNumberFormat="1" applyFont="1" applyFill="1" applyBorder="1" applyAlignment="1">
      <alignment wrapText="1"/>
    </xf>
    <xf numFmtId="10" fontId="7" fillId="9" borderId="28" xfId="0" applyNumberFormat="1" applyFont="1" applyFill="1" applyBorder="1"/>
    <xf numFmtId="10" fontId="7" fillId="4" borderId="14" xfId="0" applyNumberFormat="1" applyFont="1" applyFill="1" applyBorder="1"/>
    <xf numFmtId="10" fontId="7" fillId="5" borderId="14" xfId="0" applyNumberFormat="1" applyFont="1" applyFill="1" applyBorder="1"/>
    <xf numFmtId="0" fontId="20" fillId="0" borderId="0" xfId="0" applyFont="1" applyAlignment="1">
      <alignment wrapText="1"/>
    </xf>
    <xf numFmtId="10" fontId="0" fillId="0" borderId="0" xfId="0" applyNumberFormat="1"/>
    <xf numFmtId="0" fontId="10" fillId="8" borderId="0" xfId="0" applyFont="1" applyFill="1" applyAlignment="1">
      <alignment horizontal="center"/>
    </xf>
    <xf numFmtId="0" fontId="0" fillId="8" borderId="0" xfId="0" applyFill="1" applyAlignment="1">
      <alignment horizontal="right"/>
    </xf>
    <xf numFmtId="0" fontId="5" fillId="13" borderId="19" xfId="0" applyFont="1" applyFill="1" applyBorder="1" applyAlignment="1" applyProtection="1">
      <alignment horizontal="center"/>
      <protection locked="0"/>
    </xf>
    <xf numFmtId="0" fontId="12" fillId="13" borderId="20" xfId="0" applyFont="1" applyFill="1" applyBorder="1" applyAlignment="1" applyProtection="1">
      <alignment horizontal="center"/>
      <protection locked="0"/>
    </xf>
    <xf numFmtId="0" fontId="12" fillId="13" borderId="21" xfId="0" applyFont="1" applyFill="1" applyBorder="1" applyAlignment="1" applyProtection="1">
      <alignment horizontal="center"/>
      <protection locked="0"/>
    </xf>
    <xf numFmtId="0" fontId="11" fillId="8" borderId="0" xfId="0" applyFont="1" applyFill="1" applyAlignment="1">
      <alignment horizontal="center"/>
    </xf>
    <xf numFmtId="0" fontId="0" fillId="8" borderId="0" xfId="0" applyFill="1" applyAlignment="1">
      <alignment horizontal="center"/>
    </xf>
    <xf numFmtId="0" fontId="12" fillId="13" borderId="19" xfId="0" applyFont="1" applyFill="1" applyBorder="1" applyAlignment="1" applyProtection="1">
      <alignment horizontal="center"/>
      <protection locked="0"/>
    </xf>
    <xf numFmtId="0" fontId="5" fillId="13" borderId="19" xfId="0" applyFont="1" applyFill="1" applyBorder="1" applyAlignment="1" applyProtection="1">
      <alignment horizontal="center" vertical="top" wrapText="1"/>
      <protection locked="0"/>
    </xf>
    <xf numFmtId="0" fontId="12" fillId="13" borderId="20" xfId="0" applyFont="1" applyFill="1" applyBorder="1" applyAlignment="1" applyProtection="1">
      <alignment horizontal="center" vertical="top" wrapText="1"/>
      <protection locked="0"/>
    </xf>
    <xf numFmtId="0" fontId="12" fillId="13" borderId="21" xfId="0" applyFont="1" applyFill="1" applyBorder="1" applyAlignment="1" applyProtection="1">
      <alignment horizontal="center" vertical="top" wrapText="1"/>
      <protection locked="0"/>
    </xf>
    <xf numFmtId="0" fontId="11" fillId="8" borderId="26" xfId="0" applyFont="1" applyFill="1" applyBorder="1" applyAlignment="1">
      <alignment horizontal="center"/>
    </xf>
    <xf numFmtId="0" fontId="0" fillId="8" borderId="26" xfId="0" applyFill="1" applyBorder="1" applyAlignment="1">
      <alignment horizontal="center"/>
    </xf>
    <xf numFmtId="0" fontId="1"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xf>
    <xf numFmtId="0" fontId="0" fillId="0" borderId="38" xfId="0" applyBorder="1" applyAlignment="1">
      <alignment wrapText="1"/>
    </xf>
    <xf numFmtId="0" fontId="0" fillId="0" borderId="0" xfId="0" applyAlignment="1">
      <alignment wrapText="1"/>
    </xf>
    <xf numFmtId="0" fontId="0" fillId="0" borderId="39" xfId="0" applyBorder="1" applyAlignment="1">
      <alignment wrapText="1"/>
    </xf>
    <xf numFmtId="0" fontId="11" fillId="0" borderId="40" xfId="0" applyFont="1" applyBorder="1" applyAlignment="1">
      <alignment horizontal="left" wrapText="1"/>
    </xf>
    <xf numFmtId="0" fontId="0" fillId="0" borderId="9" xfId="0" applyBorder="1" applyAlignment="1">
      <alignment horizontal="left" wrapText="1"/>
    </xf>
    <xf numFmtId="0" fontId="0" fillId="0" borderId="41" xfId="0" applyBorder="1" applyAlignment="1">
      <alignment horizontal="left" wrapText="1"/>
    </xf>
    <xf numFmtId="0" fontId="0" fillId="0" borderId="35" xfId="0" applyBorder="1" applyAlignment="1">
      <alignment horizontal="left" wrapText="1"/>
    </xf>
    <xf numFmtId="0" fontId="0" fillId="0" borderId="36" xfId="0" applyBorder="1" applyAlignment="1">
      <alignment horizontal="left" wrapText="1"/>
    </xf>
    <xf numFmtId="0" fontId="0" fillId="0" borderId="37" xfId="0" applyBorder="1" applyAlignment="1">
      <alignment horizontal="left" wrapText="1"/>
    </xf>
    <xf numFmtId="0" fontId="10" fillId="0" borderId="0" xfId="0" applyFont="1" applyAlignment="1">
      <alignment horizontal="center" wrapText="1"/>
    </xf>
    <xf numFmtId="0" fontId="11" fillId="0" borderId="38" xfId="0" applyFont="1" applyBorder="1" applyAlignment="1">
      <alignment horizontal="left" wrapText="1"/>
    </xf>
    <xf numFmtId="0" fontId="0" fillId="0" borderId="0" xfId="0" applyAlignment="1">
      <alignment horizontal="left" wrapText="1"/>
    </xf>
    <xf numFmtId="0" fontId="0" fillId="0" borderId="39" xfId="0" applyBorder="1" applyAlignment="1">
      <alignment horizontal="left" wrapText="1"/>
    </xf>
    <xf numFmtId="0" fontId="10" fillId="0" borderId="22" xfId="0" applyFont="1" applyBorder="1" applyAlignment="1">
      <alignment horizontal="center"/>
    </xf>
    <xf numFmtId="0" fontId="3" fillId="0" borderId="2" xfId="0" applyFont="1" applyBorder="1" applyAlignment="1">
      <alignment horizontal="center"/>
    </xf>
    <xf numFmtId="0" fontId="3" fillId="0" borderId="23" xfId="0" applyFont="1" applyBorder="1" applyAlignment="1">
      <alignment horizontal="center"/>
    </xf>
    <xf numFmtId="0" fontId="3" fillId="0" borderId="10" xfId="0" applyFont="1" applyBorder="1" applyAlignment="1">
      <alignment horizontal="center"/>
    </xf>
    <xf numFmtId="0" fontId="13" fillId="0" borderId="1" xfId="0" applyFont="1" applyBorder="1" applyAlignment="1">
      <alignment vertical="top" wrapText="1"/>
    </xf>
    <xf numFmtId="0" fontId="4" fillId="0" borderId="1" xfId="0" applyFont="1" applyBorder="1" applyAlignment="1">
      <alignment vertical="top" wrapText="1"/>
    </xf>
    <xf numFmtId="0" fontId="10" fillId="0" borderId="22" xfId="0" applyFont="1" applyBorder="1" applyAlignment="1">
      <alignment horizontal="right"/>
    </xf>
    <xf numFmtId="0" fontId="10" fillId="0" borderId="1" xfId="0" applyFont="1" applyBorder="1" applyAlignment="1">
      <alignment horizontal="center"/>
    </xf>
    <xf numFmtId="0" fontId="13" fillId="0" borderId="1" xfId="0" applyFont="1" applyBorder="1" applyAlignment="1">
      <alignment horizontal="left" wrapText="1"/>
    </xf>
    <xf numFmtId="0" fontId="3" fillId="0" borderId="0" xfId="0" applyFont="1" applyAlignment="1">
      <alignment horizontal="left"/>
    </xf>
    <xf numFmtId="0" fontId="14" fillId="0" borderId="0" xfId="0" applyFont="1" applyAlignment="1">
      <alignment horizontal="left"/>
    </xf>
    <xf numFmtId="0" fontId="7" fillId="0" borderId="0" xfId="0" applyFont="1" applyAlignment="1">
      <alignment horizontal="center"/>
    </xf>
    <xf numFmtId="0" fontId="10" fillId="0" borderId="24" xfId="0" applyFont="1" applyBorder="1" applyAlignment="1">
      <alignment horizontal="center"/>
    </xf>
    <xf numFmtId="0" fontId="13" fillId="0" borderId="24" xfId="0" applyFont="1" applyBorder="1" applyAlignment="1">
      <alignment horizontal="left" wrapText="1"/>
    </xf>
    <xf numFmtId="0" fontId="13" fillId="0" borderId="0" xfId="0" applyFont="1" applyAlignment="1">
      <alignment horizontal="left" wrapText="1"/>
    </xf>
    <xf numFmtId="0" fontId="10" fillId="0" borderId="0" xfId="0" applyFont="1" applyAlignment="1">
      <alignment horizontal="left"/>
    </xf>
    <xf numFmtId="0" fontId="6" fillId="0" borderId="0" xfId="0" applyFont="1" applyAlignment="1">
      <alignment horizontal="center"/>
    </xf>
    <xf numFmtId="0" fontId="1" fillId="0" borderId="0" xfId="0" applyFont="1" applyAlignment="1">
      <alignment horizontal="left"/>
    </xf>
    <xf numFmtId="0" fontId="5" fillId="0" borderId="0" xfId="0" applyFont="1" applyAlignment="1">
      <alignment horizontal="center" wrapText="1"/>
    </xf>
    <xf numFmtId="0" fontId="0" fillId="4" borderId="1" xfId="0" applyFill="1" applyBorder="1" applyAlignment="1">
      <alignment horizontal="left"/>
    </xf>
    <xf numFmtId="0" fontId="0" fillId="6" borderId="2" xfId="0" applyFill="1" applyBorder="1" applyAlignment="1">
      <alignment horizontal="left"/>
    </xf>
    <xf numFmtId="0" fontId="0" fillId="6" borderId="10" xfId="0" applyFill="1" applyBorder="1" applyAlignment="1">
      <alignment horizontal="left"/>
    </xf>
    <xf numFmtId="0" fontId="0" fillId="7" borderId="2" xfId="0" applyFill="1" applyBorder="1" applyAlignment="1">
      <alignment horizontal="left"/>
    </xf>
    <xf numFmtId="0" fontId="0" fillId="7" borderId="10" xfId="0" applyFill="1" applyBorder="1" applyAlignment="1">
      <alignment horizontal="left"/>
    </xf>
    <xf numFmtId="0" fontId="0" fillId="3" borderId="2" xfId="0" applyFill="1" applyBorder="1" applyAlignment="1">
      <alignment horizontal="left"/>
    </xf>
    <xf numFmtId="0" fontId="0" fillId="3" borderId="10" xfId="0" applyFill="1" applyBorder="1" applyAlignment="1">
      <alignment horizontal="left"/>
    </xf>
    <xf numFmtId="0" fontId="0" fillId="11" borderId="2" xfId="0" applyFill="1" applyBorder="1" applyAlignment="1">
      <alignment horizontal="left"/>
    </xf>
    <xf numFmtId="0" fontId="0" fillId="11" borderId="10" xfId="0" applyFill="1" applyBorder="1" applyAlignment="1">
      <alignment horizontal="left"/>
    </xf>
    <xf numFmtId="0" fontId="0" fillId="2" borderId="2" xfId="0" applyFill="1" applyBorder="1" applyAlignment="1">
      <alignment horizontal="left"/>
    </xf>
    <xf numFmtId="0" fontId="0" fillId="2" borderId="10" xfId="0" applyFill="1" applyBorder="1" applyAlignment="1">
      <alignment horizontal="left"/>
    </xf>
    <xf numFmtId="0" fontId="14" fillId="0" borderId="0" xfId="0" applyFont="1" applyAlignment="1">
      <alignment horizontal="center"/>
    </xf>
    <xf numFmtId="0" fontId="17" fillId="0" borderId="0" xfId="0" applyFont="1" applyAlignment="1">
      <alignment horizontal="center"/>
    </xf>
    <xf numFmtId="0" fontId="16" fillId="0" borderId="0" xfId="0" applyFont="1" applyAlignment="1">
      <alignment horizontal="center"/>
    </xf>
    <xf numFmtId="0" fontId="11" fillId="16" borderId="1" xfId="0" applyFont="1" applyFill="1" applyBorder="1" applyAlignment="1">
      <alignment horizontal="center" wrapText="1"/>
    </xf>
    <xf numFmtId="0" fontId="20" fillId="0" borderId="0" xfId="0" applyFont="1" applyAlignment="1">
      <alignment horizontal="center" wrapText="1"/>
    </xf>
    <xf numFmtId="0" fontId="20" fillId="0" borderId="18" xfId="0" applyFont="1" applyBorder="1" applyAlignment="1">
      <alignment horizontal="left" wrapText="1"/>
    </xf>
    <xf numFmtId="0" fontId="14" fillId="0" borderId="22" xfId="0" applyFont="1" applyBorder="1" applyAlignment="1">
      <alignment horizontal="center"/>
    </xf>
    <xf numFmtId="0" fontId="20" fillId="0" borderId="0" xfId="0" applyFont="1" applyAlignment="1">
      <alignment horizontal="left" wrapText="1"/>
    </xf>
    <xf numFmtId="0" fontId="11"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'Per Day'!$A$11:$G$11</c:f>
          <c:strCache>
            <c:ptCount val="7"/>
            <c:pt idx="0">
              <c:v>0</c:v>
            </c:pt>
            <c:pt idx="1">
              <c:v>Major Referrals Per Day Per Month Over Time</c:v>
            </c:pt>
          </c:strCache>
        </c:strRef>
      </c:tx>
      <c:layout>
        <c:manualLayout>
          <c:xMode val="edge"/>
          <c:yMode val="edge"/>
          <c:x val="0.12632540475060161"/>
          <c:y val="2.3226119871262878E-2"/>
        </c:manualLayout>
      </c:layout>
      <c:overlay val="0"/>
      <c:spPr>
        <a:noFill/>
        <a:ln w="25400">
          <a:noFill/>
        </a:ln>
      </c:spPr>
      <c:txPr>
        <a:bodyPr/>
        <a:lstStyle/>
        <a:p>
          <a:pPr>
            <a:defRPr b="1"/>
          </a:pPr>
          <a:endParaRPr lang="en-US"/>
        </a:p>
      </c:txPr>
    </c:title>
    <c:autoTitleDeleted val="0"/>
    <c:plotArea>
      <c:layout/>
      <c:barChart>
        <c:barDir val="col"/>
        <c:grouping val="clustered"/>
        <c:varyColors val="0"/>
        <c:ser>
          <c:idx val="0"/>
          <c:order val="0"/>
          <c:tx>
            <c:strRef>
              <c:f>'Per Day'!$B$30</c:f>
              <c:strCache>
                <c:ptCount val="1"/>
                <c:pt idx="0">
                  <c:v>2021/2022</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Day'!$B$31:$B$42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ABA-47F9-B1AF-DBD41B715D6F}"/>
            </c:ext>
          </c:extLst>
        </c:ser>
        <c:ser>
          <c:idx val="1"/>
          <c:order val="1"/>
          <c:tx>
            <c:strRef>
              <c:f>'Per Day'!$C$30</c:f>
              <c:strCache>
                <c:ptCount val="1"/>
                <c:pt idx="0">
                  <c:v>2022/2023</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Day'!$C$31:$C$42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ABA-47F9-B1AF-DBD41B715D6F}"/>
            </c:ext>
          </c:extLst>
        </c:ser>
        <c:ser>
          <c:idx val="2"/>
          <c:order val="2"/>
          <c:tx>
            <c:strRef>
              <c:f>'Per Day'!$D$30</c:f>
              <c:strCache>
                <c:ptCount val="1"/>
                <c:pt idx="0">
                  <c:v>2023/2024</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Day'!$D$31:$D$42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AABA-47F9-B1AF-DBD41B715D6F}"/>
            </c:ext>
          </c:extLst>
        </c:ser>
        <c:ser>
          <c:idx val="3"/>
          <c:order val="3"/>
          <c:tx>
            <c:strRef>
              <c:f>'Per Day'!$E$30</c:f>
              <c:strCache>
                <c:ptCount val="1"/>
                <c:pt idx="0">
                  <c:v>2024/2025</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Day'!$E$31:$E$42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AABA-47F9-B1AF-DBD41B715D6F}"/>
            </c:ext>
          </c:extLst>
        </c:ser>
        <c:ser>
          <c:idx val="4"/>
          <c:order val="4"/>
          <c:tx>
            <c:strRef>
              <c:f>'Per Day'!$F$30</c:f>
              <c:strCache>
                <c:ptCount val="1"/>
                <c:pt idx="0">
                  <c:v>2025/2026</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Day'!$F$31:$F$42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AABA-47F9-B1AF-DBD41B715D6F}"/>
            </c:ext>
          </c:extLst>
        </c:ser>
        <c:dLbls>
          <c:showLegendKey val="0"/>
          <c:showVal val="0"/>
          <c:showCatName val="0"/>
          <c:showSerName val="0"/>
          <c:showPercent val="0"/>
          <c:showBubbleSize val="0"/>
        </c:dLbls>
        <c:gapWidth val="150"/>
        <c:axId val="306437096"/>
        <c:axId val="307313520"/>
      </c:barChart>
      <c:catAx>
        <c:axId val="306437096"/>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307313520"/>
        <c:crosses val="autoZero"/>
        <c:auto val="1"/>
        <c:lblAlgn val="ctr"/>
        <c:lblOffset val="100"/>
        <c:noMultiLvlLbl val="0"/>
      </c:catAx>
      <c:valAx>
        <c:axId val="307313520"/>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6437096"/>
        <c:crosses val="autoZero"/>
        <c:crossBetween val="between"/>
      </c:valAx>
      <c:spPr>
        <a:solidFill>
          <a:srgbClr val="FFFFFF"/>
        </a:solidFill>
        <a:ln w="25400">
          <a:noFill/>
        </a:ln>
      </c:spPr>
    </c:plotArea>
    <c:legend>
      <c:legendPos val="r"/>
      <c:layout>
        <c:manualLayout>
          <c:xMode val="edge"/>
          <c:yMode val="edge"/>
          <c:x val="0.82660332541567694"/>
          <c:y val="0.49593495934959386"/>
          <c:w val="0.1464416324258844"/>
          <c:h val="0.27783737829686456"/>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11" r="0.75000000000000211"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XXX School Compared to 9-12 Statistics for Office Discipline Referrals</a:t>
            </a:r>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7.8125059604690253E-2"/>
          <c:y val="0.32153346018065126"/>
          <c:w val="0.78750060081527751"/>
          <c:h val="0.57522041041492544"/>
        </c:manualLayout>
      </c:layout>
      <c:bar3DChart>
        <c:barDir val="col"/>
        <c:grouping val="percentStacked"/>
        <c:varyColors val="0"/>
        <c:ser>
          <c:idx val="0"/>
          <c:order val="0"/>
          <c:spPr>
            <a:solidFill>
              <a:srgbClr val="008000"/>
            </a:solidFill>
            <a:ln w="25400">
              <a:noFill/>
            </a:ln>
            <a:effectLst>
              <a:outerShdw dist="35921" dir="2700000" algn="br">
                <a:srgbClr val="000000"/>
              </a:outerShdw>
            </a:effectLst>
          </c:spPr>
          <c:invertIfNegative val="0"/>
          <c:dLbls>
            <c:dLbl>
              <c:idx val="0"/>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B2-4F23-87EC-BB90C8266F84}"/>
                </c:ext>
              </c:extLst>
            </c:dLbl>
            <c:dLbl>
              <c:idx val="1"/>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B2-4F23-87EC-BB90C8266F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2-95B2-4F23-87EC-BB90C8266F84}"/>
            </c:ext>
          </c:extLst>
        </c:ser>
        <c:ser>
          <c:idx val="1"/>
          <c:order val="1"/>
          <c:spPr>
            <a:solidFill>
              <a:srgbClr val="FFFF00"/>
            </a:solidFill>
            <a:ln w="25400">
              <a:noFill/>
            </a:ln>
            <a:effectLst>
              <a:outerShdw dist="35921" dir="2700000" algn="br">
                <a:srgbClr val="000000"/>
              </a:outerShdw>
            </a:effectLst>
          </c:spPr>
          <c:invertIfNegative val="0"/>
          <c:dLbls>
            <c:dLbl>
              <c:idx val="0"/>
              <c:layout>
                <c:manualLayout>
                  <c:x val="0.10277777777777777"/>
                  <c:y val="4.6296296296296528E-3"/>
                </c:manualLayout>
              </c:layout>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B2-4F23-87EC-BB90C8266F84}"/>
                </c:ext>
              </c:extLst>
            </c:dLbl>
            <c:dLbl>
              <c:idx val="1"/>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B2-4F23-87EC-BB90C8266F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5-95B2-4F23-87EC-BB90C8266F84}"/>
            </c:ext>
          </c:extLst>
        </c:ser>
        <c:ser>
          <c:idx val="2"/>
          <c:order val="2"/>
          <c:spPr>
            <a:solidFill>
              <a:srgbClr val="FF0000"/>
            </a:solidFill>
            <a:ln w="25400">
              <a:noFill/>
            </a:ln>
            <a:effectLst>
              <a:outerShdw dist="35921" dir="2700000" algn="br">
                <a:srgbClr val="000000"/>
              </a:outerShdw>
            </a:effectLst>
          </c:spPr>
          <c:invertIfNegative val="0"/>
          <c:dLbls>
            <c:dLbl>
              <c:idx val="0"/>
              <c:spPr>
                <a:noFill/>
                <a:ln w="25400">
                  <a:noFill/>
                </a:ln>
              </c:spPr>
              <c:txPr>
                <a:bodyPr/>
                <a:lstStyle/>
                <a:p>
                  <a:pPr>
                    <a:defRPr sz="20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B2-4F23-87EC-BB90C8266F84}"/>
                </c:ext>
              </c:extLst>
            </c:dLbl>
            <c:dLbl>
              <c:idx val="1"/>
              <c:spPr>
                <a:noFill/>
                <a:ln w="25400">
                  <a:noFill/>
                </a:ln>
              </c:spPr>
              <c:txPr>
                <a:bodyPr/>
                <a:lstStyle/>
                <a:p>
                  <a:pPr>
                    <a:defRPr sz="20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B2-4F23-87EC-BB90C8266F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8-95B2-4F23-87EC-BB90C8266F84}"/>
            </c:ext>
          </c:extLst>
        </c:ser>
        <c:dLbls>
          <c:showLegendKey val="0"/>
          <c:showVal val="0"/>
          <c:showCatName val="0"/>
          <c:showSerName val="0"/>
          <c:showPercent val="0"/>
          <c:showBubbleSize val="0"/>
        </c:dLbls>
        <c:gapWidth val="150"/>
        <c:shape val="pyramid"/>
        <c:axId val="307758160"/>
        <c:axId val="307752672"/>
        <c:axId val="0"/>
      </c:bar3DChart>
      <c:catAx>
        <c:axId val="307758160"/>
        <c:scaling>
          <c:orientation val="minMax"/>
        </c:scaling>
        <c:delete val="0"/>
        <c:axPos val="b"/>
        <c:numFmt formatCode="General" sourceLinked="1"/>
        <c:majorTickMark val="out"/>
        <c:minorTickMark val="none"/>
        <c:tickLblPos val="nextTo"/>
        <c:spPr>
          <a:ln w="3175">
            <a:solidFill>
              <a:srgbClr val="808080"/>
            </a:solidFill>
            <a:prstDash val="solid"/>
          </a:ln>
        </c:spPr>
        <c:txPr>
          <a:bodyPr/>
          <a:lstStyle/>
          <a:p>
            <a:pPr>
              <a:defRPr sz="1200" b="1"/>
            </a:pPr>
            <a:endParaRPr lang="en-US"/>
          </a:p>
        </c:txPr>
        <c:crossAx val="307752672"/>
        <c:crosses val="autoZero"/>
        <c:auto val="1"/>
        <c:lblAlgn val="ctr"/>
        <c:lblOffset val="100"/>
        <c:noMultiLvlLbl val="0"/>
      </c:catAx>
      <c:valAx>
        <c:axId val="307752672"/>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7758160"/>
        <c:crosses val="autoZero"/>
        <c:crossBetween val="between"/>
      </c:valAx>
      <c:spPr>
        <a:noFill/>
        <a:ln w="25400">
          <a:noFill/>
        </a:ln>
      </c:spPr>
    </c:plotArea>
    <c:legend>
      <c:legendPos val="r"/>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22" r="0.750000000000002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Major</a:t>
            </a:r>
            <a:r>
              <a:rPr lang="en-US" baseline="0"/>
              <a:t> </a:t>
            </a:r>
            <a:r>
              <a:rPr lang="en-US"/>
              <a:t>Referrals Per Day Per Month </a:t>
            </a:r>
          </a:p>
        </c:rich>
      </c:tx>
      <c:layout>
        <c:manualLayout>
          <c:xMode val="edge"/>
          <c:yMode val="edge"/>
          <c:x val="0.25656979075532227"/>
          <c:y val="0"/>
        </c:manualLayout>
      </c:layout>
      <c:overlay val="0"/>
      <c:spPr>
        <a:noFill/>
        <a:ln w="25400">
          <a:noFill/>
        </a:ln>
      </c:spPr>
    </c:title>
    <c:autoTitleDeleted val="0"/>
    <c:plotArea>
      <c:layout/>
      <c:barChart>
        <c:barDir val="col"/>
        <c:grouping val="clustered"/>
        <c:varyColors val="0"/>
        <c:ser>
          <c:idx val="0"/>
          <c:order val="0"/>
          <c:tx>
            <c:strRef>
              <c:f>'Per Day'!$B$30</c:f>
              <c:strCache>
                <c:ptCount val="1"/>
                <c:pt idx="0">
                  <c:v>2021/2022</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Day'!$B$31:$B$42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A14-481D-B524-1CBBDE12E451}"/>
            </c:ext>
          </c:extLst>
        </c:ser>
        <c:ser>
          <c:idx val="1"/>
          <c:order val="1"/>
          <c:tx>
            <c:strRef>
              <c:f>'Per Day'!$C$30</c:f>
              <c:strCache>
                <c:ptCount val="1"/>
                <c:pt idx="0">
                  <c:v>2022/2023</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Day'!$C$31:$C$42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A14-481D-B524-1CBBDE12E451}"/>
            </c:ext>
          </c:extLst>
        </c:ser>
        <c:ser>
          <c:idx val="2"/>
          <c:order val="2"/>
          <c:tx>
            <c:strRef>
              <c:f>'Per Day'!$D$30</c:f>
              <c:strCache>
                <c:ptCount val="1"/>
                <c:pt idx="0">
                  <c:v>2023/2024</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Day'!$D$31:$D$42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A14-481D-B524-1CBBDE12E451}"/>
            </c:ext>
          </c:extLst>
        </c:ser>
        <c:dLbls>
          <c:showLegendKey val="0"/>
          <c:showVal val="0"/>
          <c:showCatName val="0"/>
          <c:showSerName val="0"/>
          <c:showPercent val="0"/>
          <c:showBubbleSize val="0"/>
        </c:dLbls>
        <c:gapWidth val="150"/>
        <c:axId val="307753848"/>
        <c:axId val="307760120"/>
      </c:barChart>
      <c:catAx>
        <c:axId val="307753848"/>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07760120"/>
        <c:crosses val="autoZero"/>
        <c:auto val="1"/>
        <c:lblAlgn val="ctr"/>
        <c:lblOffset val="100"/>
        <c:noMultiLvlLbl val="0"/>
      </c:catAx>
      <c:valAx>
        <c:axId val="307760120"/>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7753848"/>
        <c:crosses val="autoZero"/>
        <c:crossBetween val="between"/>
      </c:valAx>
      <c:spPr>
        <a:solidFill>
          <a:srgbClr val="FFFFFF"/>
        </a:solidFill>
        <a:ln w="25400">
          <a:noFill/>
        </a:ln>
      </c:spPr>
    </c:plotArea>
    <c:legend>
      <c:legendPos val="r"/>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55" r="0.7500000000000025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 Referrals</a:t>
            </a:r>
            <a:r>
              <a:rPr lang="en-US" baseline="0"/>
              <a:t> By time</a:t>
            </a:r>
            <a:endParaRPr lang="en-US"/>
          </a:p>
        </c:rich>
      </c:tx>
      <c:overlay val="0"/>
      <c:spPr>
        <a:noFill/>
        <a:ln w="25400">
          <a:noFill/>
        </a:ln>
      </c:spPr>
    </c:title>
    <c:autoTitleDeleted val="0"/>
    <c:plotArea>
      <c:layout/>
      <c:bar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numRef>
              <c:f>Time!$A$55:$A$94</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Time!$B$55:$B$94</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5="http://schemas.microsoft.com/office/drawing/2012/chart" uri="{02D57815-91ED-43cb-92C2-25804820EDAC}">
              <c15:filteredSeriesTitle>
                <c15:tx>
                  <c:strRef>
                    <c:extLst>
                      <c:ext uri="{02D57815-91ED-43cb-92C2-25804820EDAC}">
                        <c15:formulaRef>
                          <c15:sqref>Time!#REF!</c15:sqref>
                        </c15:formulaRef>
                      </c:ext>
                    </c:extLst>
                    <c:strCache>
                      <c:ptCount val="1"/>
                      <c:pt idx="0">
                        <c:v>#REF!</c:v>
                      </c:pt>
                    </c:strCache>
                  </c:strRef>
                </c15:tx>
              </c15:filteredSeriesTitle>
            </c:ext>
            <c:ext xmlns:c16="http://schemas.microsoft.com/office/drawing/2014/chart" uri="{C3380CC4-5D6E-409C-BE32-E72D297353CC}">
              <c16:uniqueId val="{00000000-6250-4243-AA23-8E05CDBC45AC}"/>
            </c:ext>
          </c:extLst>
        </c:ser>
        <c:dLbls>
          <c:showLegendKey val="0"/>
          <c:showVal val="0"/>
          <c:showCatName val="0"/>
          <c:showSerName val="0"/>
          <c:showPercent val="0"/>
          <c:showBubbleSize val="0"/>
        </c:dLbls>
        <c:gapWidth val="150"/>
        <c:axId val="308958576"/>
        <c:axId val="308958968"/>
      </c:barChart>
      <c:catAx>
        <c:axId val="308958576"/>
        <c:scaling>
          <c:orientation val="minMax"/>
        </c:scaling>
        <c:delete val="0"/>
        <c:axPos val="b"/>
        <c:numFmt formatCode="h:mm"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8958968"/>
        <c:crosses val="autoZero"/>
        <c:auto val="1"/>
        <c:lblAlgn val="ctr"/>
        <c:lblOffset val="100"/>
        <c:noMultiLvlLbl val="0"/>
      </c:catAx>
      <c:valAx>
        <c:axId val="308958968"/>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8958576"/>
        <c:crosses val="autoZero"/>
        <c:crossBetween val="between"/>
      </c:valAx>
      <c:spPr>
        <a:solidFill>
          <a:srgbClr val="FFFFFF"/>
        </a:solidFill>
        <a:ln w="25400">
          <a:noFill/>
        </a:ln>
      </c:spPr>
    </c:plotArea>
    <c:legend>
      <c:legendPos val="r"/>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22" r="0.750000000000002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 Referral Problem Behaviors</a:t>
            </a:r>
          </a:p>
        </c:rich>
      </c:tx>
      <c:overlay val="0"/>
      <c:spPr>
        <a:noFill/>
        <a:ln w="25400">
          <a:noFill/>
        </a:ln>
      </c:spPr>
    </c:title>
    <c:autoTitleDeleted val="0"/>
    <c:plotArea>
      <c:layout/>
      <c:bar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val>
            <c:numRef>
              <c:f>Behavior!#REF!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Behavior!#REF!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Behavior!#REF!</c15:sqref>
                        </c15:formulaRef>
                      </c:ext>
                    </c:extLst>
                  </c:multiLvlStrRef>
                </c15:cat>
              </c15:filteredCategoryTitle>
            </c:ext>
            <c:ext xmlns:c16="http://schemas.microsoft.com/office/drawing/2014/chart" uri="{C3380CC4-5D6E-409C-BE32-E72D297353CC}">
              <c16:uniqueId val="{00000000-75B4-47A0-BE5D-4380AE69E693}"/>
            </c:ext>
          </c:extLst>
        </c:ser>
        <c:ser>
          <c:idx val="1"/>
          <c:order val="1"/>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val>
            <c:numRef>
              <c:f>Behavior!#REF!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Behavior!#REF!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Behavior!#REF!</c15:sqref>
                        </c15:formulaRef>
                      </c:ext>
                    </c:extLst>
                  </c:multiLvlStrRef>
                </c15:cat>
              </c15:filteredCategoryTitle>
            </c:ext>
            <c:ext xmlns:c16="http://schemas.microsoft.com/office/drawing/2014/chart" uri="{C3380CC4-5D6E-409C-BE32-E72D297353CC}">
              <c16:uniqueId val="{00000001-75B4-47A0-BE5D-4380AE69E693}"/>
            </c:ext>
          </c:extLst>
        </c:ser>
        <c:dLbls>
          <c:showLegendKey val="0"/>
          <c:showVal val="0"/>
          <c:showCatName val="0"/>
          <c:showSerName val="0"/>
          <c:showPercent val="0"/>
          <c:showBubbleSize val="0"/>
        </c:dLbls>
        <c:gapWidth val="150"/>
        <c:axId val="308959360"/>
        <c:axId val="308960928"/>
      </c:barChart>
      <c:catAx>
        <c:axId val="308959360"/>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308960928"/>
        <c:crosses val="autoZero"/>
        <c:auto val="1"/>
        <c:lblAlgn val="ctr"/>
        <c:lblOffset val="100"/>
        <c:noMultiLvlLbl val="0"/>
      </c:catAx>
      <c:valAx>
        <c:axId val="308960928"/>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8959360"/>
        <c:crosses val="autoZero"/>
        <c:crossBetween val="between"/>
      </c:valAx>
      <c:spPr>
        <a:solidFill>
          <a:srgbClr val="FFFFFF"/>
        </a:solidFill>
        <a:ln w="25400">
          <a:noFill/>
        </a:ln>
      </c:spPr>
    </c:plotArea>
    <c:legend>
      <c:legendPos val="r"/>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33" r="0.75000000000000233"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 Referrals </a:t>
            </a:r>
            <a:r>
              <a:rPr lang="en-US" baseline="0"/>
              <a:t>Problem Locations</a:t>
            </a:r>
            <a:endParaRPr lang="en-US"/>
          </a:p>
        </c:rich>
      </c:tx>
      <c:overlay val="0"/>
      <c:spPr>
        <a:noFill/>
        <a:ln w="25400">
          <a:noFill/>
        </a:ln>
      </c:spPr>
    </c:title>
    <c:autoTitleDeleted val="0"/>
    <c:plotArea>
      <c:layout/>
      <c:bar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val>
            <c:numRef>
              <c:f>Location!#REF!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Location!#REF!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Location!#REF!</c15:sqref>
                        </c15:formulaRef>
                      </c:ext>
                    </c:extLst>
                  </c:multiLvlStrRef>
                </c15:cat>
              </c15:filteredCategoryTitle>
            </c:ext>
            <c:ext xmlns:c16="http://schemas.microsoft.com/office/drawing/2014/chart" uri="{C3380CC4-5D6E-409C-BE32-E72D297353CC}">
              <c16:uniqueId val="{00000000-42D8-4D63-BF0A-0E97BB675721}"/>
            </c:ext>
          </c:extLst>
        </c:ser>
        <c:ser>
          <c:idx val="1"/>
          <c:order val="1"/>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val>
            <c:numRef>
              <c:f>Location!#REF!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Location!#REF!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Location!#REF!</c15:sqref>
                        </c15:formulaRef>
                      </c:ext>
                    </c:extLst>
                  </c:multiLvlStrRef>
                </c15:cat>
              </c15:filteredCategoryTitle>
            </c:ext>
            <c:ext xmlns:c16="http://schemas.microsoft.com/office/drawing/2014/chart" uri="{C3380CC4-5D6E-409C-BE32-E72D297353CC}">
              <c16:uniqueId val="{00000001-42D8-4D63-BF0A-0E97BB675721}"/>
            </c:ext>
          </c:extLst>
        </c:ser>
        <c:dLbls>
          <c:showLegendKey val="0"/>
          <c:showVal val="0"/>
          <c:showCatName val="0"/>
          <c:showSerName val="0"/>
          <c:showPercent val="0"/>
          <c:showBubbleSize val="0"/>
        </c:dLbls>
        <c:gapWidth val="150"/>
        <c:axId val="308961712"/>
        <c:axId val="308960144"/>
      </c:barChart>
      <c:catAx>
        <c:axId val="308961712"/>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08960144"/>
        <c:crosses val="autoZero"/>
        <c:auto val="1"/>
        <c:lblAlgn val="ctr"/>
        <c:lblOffset val="100"/>
        <c:noMultiLvlLbl val="0"/>
      </c:catAx>
      <c:valAx>
        <c:axId val="308960144"/>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8961712"/>
        <c:crosses val="autoZero"/>
        <c:crossBetween val="between"/>
      </c:valAx>
      <c:spPr>
        <a:solidFill>
          <a:srgbClr val="FFFFFF"/>
        </a:solidFill>
        <a:ln w="25400">
          <a:noFill/>
        </a:ln>
      </c:spPr>
    </c:plotArea>
    <c:legend>
      <c:legendPos val="r"/>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22" r="0.75000000000000222"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Behavior!$A$36:$H$36</c:f>
          <c:strCache>
            <c:ptCount val="8"/>
            <c:pt idx="0">
              <c:v>0</c:v>
            </c:pt>
            <c:pt idx="1">
              <c:v>0</c:v>
            </c:pt>
            <c:pt idx="2">
              <c:v>ODR's by Behavior</c:v>
            </c:pt>
          </c:strCache>
        </c:strRef>
      </c:tx>
      <c:overlay val="0"/>
      <c:spPr>
        <a:noFill/>
        <a:ln w="25400">
          <a:noFill/>
        </a:ln>
      </c:spPr>
    </c:title>
    <c:autoTitleDeleted val="0"/>
    <c:plotArea>
      <c:layout>
        <c:manualLayout>
          <c:layoutTarget val="inner"/>
          <c:xMode val="edge"/>
          <c:yMode val="edge"/>
          <c:x val="5.9805285118219788E-2"/>
          <c:y val="0.15730337078651691"/>
          <c:w val="0.85118219749652291"/>
          <c:h val="0.50842696629213457"/>
        </c:manualLayout>
      </c:layout>
      <c:barChart>
        <c:barDir val="col"/>
        <c:grouping val="clustered"/>
        <c:varyColors val="0"/>
        <c:ser>
          <c:idx val="0"/>
          <c:order val="0"/>
          <c:tx>
            <c:strRef>
              <c:f>Behavior!$B$36</c:f>
              <c:strCache>
                <c:ptCount val="1"/>
                <c:pt idx="0">
                  <c:v>0</c:v>
                </c:pt>
              </c:strCache>
            </c:strRef>
          </c:tx>
          <c:invertIfNegative val="0"/>
          <c:cat>
            <c:strRef>
              <c:f>Behavior!$A$37:$A$60</c:f>
              <c:strCache>
                <c:ptCount val="24"/>
                <c:pt idx="0">
                  <c:v>Inappro. Lang</c:v>
                </c:pt>
                <c:pt idx="1">
                  <c:v>Aggression/Fight</c:v>
                </c:pt>
                <c:pt idx="2">
                  <c:v>Disrespect</c:v>
                </c:pt>
                <c:pt idx="3">
                  <c:v>Lying</c:v>
                </c:pt>
                <c:pt idx="4">
                  <c:v>Harrass</c:v>
                </c:pt>
                <c:pt idx="5">
                  <c:v>Disruption</c:v>
                </c:pt>
                <c:pt idx="6">
                  <c:v>Tardy</c:v>
                </c:pt>
                <c:pt idx="7">
                  <c:v>Skip</c:v>
                </c:pt>
                <c:pt idx="8">
                  <c:v>Prop Damage</c:v>
                </c:pt>
                <c:pt idx="9">
                  <c:v>Forgery/Theft</c:v>
                </c:pt>
                <c:pt idx="10">
                  <c:v>Dress</c:v>
                </c:pt>
                <c:pt idx="11">
                  <c:v>Tech</c:v>
                </c:pt>
                <c:pt idx="12">
                  <c:v>Innapro. Affect.</c:v>
                </c:pt>
                <c:pt idx="13">
                  <c:v>Out Bounds</c:v>
                </c:pt>
                <c:pt idx="14">
                  <c:v>Gang Display</c:v>
                </c:pt>
                <c:pt idx="15">
                  <c:v>Tobacco</c:v>
                </c:pt>
                <c:pt idx="16">
                  <c:v>Alcohol</c:v>
                </c:pt>
                <c:pt idx="17">
                  <c:v>Drugs</c:v>
                </c:pt>
                <c:pt idx="18">
                  <c:v>Combust</c:v>
                </c:pt>
                <c:pt idx="19">
                  <c:v>Bomb</c:v>
                </c:pt>
                <c:pt idx="20">
                  <c:v>Arson</c:v>
                </c:pt>
                <c:pt idx="21">
                  <c:v>Weapons</c:v>
                </c:pt>
                <c:pt idx="22">
                  <c:v>Other</c:v>
                </c:pt>
                <c:pt idx="23">
                  <c:v>Unknown</c:v>
                </c:pt>
              </c:strCache>
            </c:strRef>
          </c:cat>
          <c:val>
            <c:numRef>
              <c:f>Behavior!$B$37:$B$60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D911-4469-9B68-942A587C84AF}"/>
            </c:ext>
          </c:extLst>
        </c:ser>
        <c:dLbls>
          <c:showLegendKey val="0"/>
          <c:showVal val="0"/>
          <c:showCatName val="0"/>
          <c:showSerName val="0"/>
          <c:showPercent val="0"/>
          <c:showBubbleSize val="0"/>
        </c:dLbls>
        <c:gapWidth val="150"/>
        <c:axId val="308957400"/>
        <c:axId val="308962104"/>
      </c:barChart>
      <c:catAx>
        <c:axId val="308957400"/>
        <c:scaling>
          <c:orientation val="minMax"/>
        </c:scaling>
        <c:delete val="0"/>
        <c:axPos val="b"/>
        <c:numFmt formatCode="General" sourceLinked="1"/>
        <c:majorTickMark val="out"/>
        <c:minorTickMark val="none"/>
        <c:tickLblPos val="nextTo"/>
        <c:txPr>
          <a:bodyPr rot="-5400000"/>
          <a:lstStyle/>
          <a:p>
            <a:pPr>
              <a:defRPr/>
            </a:pPr>
            <a:endParaRPr lang="en-US"/>
          </a:p>
        </c:txPr>
        <c:crossAx val="308962104"/>
        <c:crosses val="autoZero"/>
        <c:auto val="1"/>
        <c:lblAlgn val="ctr"/>
        <c:lblOffset val="100"/>
        <c:noMultiLvlLbl val="0"/>
      </c:catAx>
      <c:valAx>
        <c:axId val="308962104"/>
        <c:scaling>
          <c:orientation val="minMax"/>
        </c:scaling>
        <c:delete val="0"/>
        <c:axPos val="l"/>
        <c:majorGridlines/>
        <c:numFmt formatCode="General" sourceLinked="1"/>
        <c:majorTickMark val="out"/>
        <c:minorTickMark val="none"/>
        <c:tickLblPos val="nextTo"/>
        <c:crossAx val="308957400"/>
        <c:crosses val="autoZero"/>
        <c:crossBetween val="between"/>
      </c:valAx>
    </c:plotArea>
    <c:legend>
      <c:legendPos val="r"/>
      <c:layout>
        <c:manualLayout>
          <c:xMode val="edge"/>
          <c:yMode val="edge"/>
          <c:x val="0.89290681502086233"/>
          <c:y val="0.53089887640449562"/>
          <c:w val="0.10013908205841454"/>
          <c:h val="6.7415730337078775E-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Location!$A$33:$D$33</c:f>
          <c:strCache>
            <c:ptCount val="4"/>
            <c:pt idx="0">
              <c:v>0</c:v>
            </c:pt>
            <c:pt idx="1">
              <c:v>0</c:v>
            </c:pt>
            <c:pt idx="2">
              <c:v>ODR's by Location </c:v>
            </c:pt>
          </c:strCache>
        </c:strRef>
      </c:tx>
      <c:layout>
        <c:manualLayout>
          <c:xMode val="edge"/>
          <c:yMode val="edge"/>
          <c:x val="0.26308161144286513"/>
          <c:y val="2.6337448559670813E-2"/>
        </c:manualLayout>
      </c:layout>
      <c:overlay val="0"/>
      <c:spPr>
        <a:noFill/>
        <a:ln w="25400">
          <a:noFill/>
        </a:ln>
      </c:spPr>
    </c:title>
    <c:autoTitleDeleted val="0"/>
    <c:plotArea>
      <c:layout/>
      <c:barChart>
        <c:barDir val="col"/>
        <c:grouping val="clustered"/>
        <c:varyColors val="0"/>
        <c:ser>
          <c:idx val="0"/>
          <c:order val="0"/>
          <c:tx>
            <c:strRef>
              <c:f>Location!$B$33</c:f>
              <c:strCache>
                <c:ptCount val="1"/>
                <c:pt idx="0">
                  <c:v>0</c:v>
                </c:pt>
              </c:strCache>
            </c:strRef>
          </c:tx>
          <c:invertIfNegative val="0"/>
          <c:cat>
            <c:strRef>
              <c:f>Location!$A$34:$A$51</c:f>
              <c:strCache>
                <c:ptCount val="18"/>
                <c:pt idx="0">
                  <c:v>Classroom</c:v>
                </c:pt>
                <c:pt idx="1">
                  <c:v>Playground</c:v>
                </c:pt>
                <c:pt idx="2">
                  <c:v>Commons</c:v>
                </c:pt>
                <c:pt idx="3">
                  <c:v>Hall/Breezeway</c:v>
                </c:pt>
                <c:pt idx="4">
                  <c:v>Cafeteria</c:v>
                </c:pt>
                <c:pt idx="5">
                  <c:v>Bath/Restroom</c:v>
                </c:pt>
                <c:pt idx="6">
                  <c:v>Gym</c:v>
                </c:pt>
                <c:pt idx="7">
                  <c:v>Library</c:v>
                </c:pt>
                <c:pt idx="8">
                  <c:v>Bus Loading</c:v>
                </c:pt>
                <c:pt idx="9">
                  <c:v>Parking Lot</c:v>
                </c:pt>
                <c:pt idx="10">
                  <c:v>Bus</c:v>
                </c:pt>
                <c:pt idx="11">
                  <c:v>Special Event</c:v>
                </c:pt>
                <c:pt idx="12">
                  <c:v>Off-Campus</c:v>
                </c:pt>
                <c:pt idx="13">
                  <c:v>Stadium</c:v>
                </c:pt>
                <c:pt idx="14">
                  <c:v>Office</c:v>
                </c:pt>
                <c:pt idx="15">
                  <c:v>Locker Room</c:v>
                </c:pt>
                <c:pt idx="16">
                  <c:v>Other Location</c:v>
                </c:pt>
                <c:pt idx="17">
                  <c:v>Unknown Location</c:v>
                </c:pt>
              </c:strCache>
            </c:strRef>
          </c:cat>
          <c:val>
            <c:numRef>
              <c:f>Location!$B$34:$B$51</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48D8-4E2E-8AB0-046B09B27A55}"/>
            </c:ext>
          </c:extLst>
        </c:ser>
        <c:dLbls>
          <c:showLegendKey val="0"/>
          <c:showVal val="0"/>
          <c:showCatName val="0"/>
          <c:showSerName val="0"/>
          <c:showPercent val="0"/>
          <c:showBubbleSize val="0"/>
        </c:dLbls>
        <c:gapWidth val="150"/>
        <c:axId val="308957792"/>
        <c:axId val="308962496"/>
      </c:barChart>
      <c:catAx>
        <c:axId val="308957792"/>
        <c:scaling>
          <c:orientation val="minMax"/>
        </c:scaling>
        <c:delete val="0"/>
        <c:axPos val="b"/>
        <c:numFmt formatCode="General" sourceLinked="1"/>
        <c:majorTickMark val="out"/>
        <c:minorTickMark val="none"/>
        <c:tickLblPos val="nextTo"/>
        <c:crossAx val="308962496"/>
        <c:crosses val="autoZero"/>
        <c:auto val="1"/>
        <c:lblAlgn val="ctr"/>
        <c:lblOffset val="100"/>
        <c:noMultiLvlLbl val="0"/>
      </c:catAx>
      <c:valAx>
        <c:axId val="308962496"/>
        <c:scaling>
          <c:orientation val="minMax"/>
        </c:scaling>
        <c:delete val="0"/>
        <c:axPos val="l"/>
        <c:majorGridlines/>
        <c:numFmt formatCode="General" sourceLinked="1"/>
        <c:majorTickMark val="out"/>
        <c:minorTickMark val="none"/>
        <c:tickLblPos val="nextTo"/>
        <c:crossAx val="308957792"/>
        <c:crosses val="autoZero"/>
        <c:crossBetween val="between"/>
      </c:valAx>
    </c:plotArea>
    <c:legend>
      <c:legendPos val="r"/>
      <c:layout>
        <c:manualLayout>
          <c:xMode val="edge"/>
          <c:yMode val="edge"/>
          <c:x val="0.92083333333333361"/>
          <c:y val="0.52777777777777779"/>
          <c:w val="6.0416666666666723E-2"/>
          <c:h val="8.3333333333333398E-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Time!$A$54:$F$54</c:f>
          <c:strCache>
            <c:ptCount val="6"/>
            <c:pt idx="0">
              <c:v>0</c:v>
            </c:pt>
            <c:pt idx="1">
              <c:v>0</c:v>
            </c:pt>
            <c:pt idx="2">
              <c:v>ODR's by Time</c:v>
            </c:pt>
          </c:strCache>
        </c:strRef>
      </c:tx>
      <c:overlay val="0"/>
      <c:spPr>
        <a:noFill/>
        <a:ln w="25400">
          <a:noFill/>
        </a:ln>
      </c:spPr>
    </c:title>
    <c:autoTitleDeleted val="0"/>
    <c:plotArea>
      <c:layout/>
      <c:barChart>
        <c:barDir val="col"/>
        <c:grouping val="clustered"/>
        <c:varyColors val="0"/>
        <c:ser>
          <c:idx val="0"/>
          <c:order val="0"/>
          <c:tx>
            <c:strRef>
              <c:f>Time!$B$54</c:f>
              <c:strCache>
                <c:ptCount val="1"/>
                <c:pt idx="0">
                  <c:v>0</c:v>
                </c:pt>
              </c:strCache>
            </c:strRef>
          </c:tx>
          <c:invertIfNegative val="0"/>
          <c:cat>
            <c:numRef>
              <c:f>Time!$A$55:$A$94</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Time!$B$55:$B$94</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0-469C-42C9-865E-6A48C4878BC2}"/>
            </c:ext>
          </c:extLst>
        </c:ser>
        <c:dLbls>
          <c:showLegendKey val="0"/>
          <c:showVal val="0"/>
          <c:showCatName val="0"/>
          <c:showSerName val="0"/>
          <c:showPercent val="0"/>
          <c:showBubbleSize val="0"/>
        </c:dLbls>
        <c:gapWidth val="150"/>
        <c:axId val="308962888"/>
        <c:axId val="308963280"/>
      </c:barChart>
      <c:catAx>
        <c:axId val="308962888"/>
        <c:scaling>
          <c:orientation val="minMax"/>
        </c:scaling>
        <c:delete val="0"/>
        <c:axPos val="b"/>
        <c:numFmt formatCode="h:mm" sourceLinked="1"/>
        <c:majorTickMark val="out"/>
        <c:minorTickMark val="none"/>
        <c:tickLblPos val="nextTo"/>
        <c:crossAx val="308963280"/>
        <c:crosses val="autoZero"/>
        <c:auto val="1"/>
        <c:lblAlgn val="ctr"/>
        <c:lblOffset val="100"/>
        <c:noMultiLvlLbl val="0"/>
      </c:catAx>
      <c:valAx>
        <c:axId val="308963280"/>
        <c:scaling>
          <c:orientation val="minMax"/>
        </c:scaling>
        <c:delete val="0"/>
        <c:axPos val="l"/>
        <c:majorGridlines/>
        <c:numFmt formatCode="General" sourceLinked="1"/>
        <c:majorTickMark val="out"/>
        <c:minorTickMark val="none"/>
        <c:tickLblPos val="nextTo"/>
        <c:crossAx val="30896288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TriangleGraph!$B$74:$F$74</c:f>
          <c:strCache>
            <c:ptCount val="5"/>
            <c:pt idx="0">
              <c:v>0</c:v>
            </c:pt>
            <c:pt idx="1">
              <c:v>National Norms: Grades K-6 </c:v>
            </c:pt>
            <c:pt idx="2">
              <c:v>Triangle Graph</c:v>
            </c:pt>
            <c:pt idx="3">
              <c:v>0</c:v>
            </c:pt>
            <c:pt idx="4">
              <c:v>0</c:v>
            </c:pt>
          </c:strCache>
        </c:strRef>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percentStacked"/>
        <c:varyColors val="0"/>
        <c:ser>
          <c:idx val="0"/>
          <c:order val="0"/>
          <c:tx>
            <c:strRef>
              <c:f>TriangleGraph!$B$65</c:f>
              <c:strCache>
                <c:ptCount val="1"/>
                <c:pt idx="0">
                  <c:v>0-1 Referrals</c:v>
                </c:pt>
              </c:strCache>
            </c:strRef>
          </c:tx>
          <c:spPr>
            <a:solidFill>
              <a:srgbClr val="00B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(TriangleGraph!$C$64,TriangleGraph!$H$64)</c:f>
              <c:strCache>
                <c:ptCount val="2"/>
                <c:pt idx="0">
                  <c:v>National Norms: Grades K-6 </c:v>
                </c:pt>
                <c:pt idx="1">
                  <c:v>2025/2026</c:v>
                </c:pt>
              </c:strCache>
            </c:strRef>
          </c:cat>
          <c:val>
            <c:numRef>
              <c:f>(TriangleGraph!$C$65,TriangleGraph!$H$65)</c:f>
              <c:numCache>
                <c:formatCode>0.00%</c:formatCode>
                <c:ptCount val="2"/>
                <c:pt idx="0">
                  <c:v>0.91310000000000002</c:v>
                </c:pt>
                <c:pt idx="1">
                  <c:v>0</c:v>
                </c:pt>
              </c:numCache>
            </c:numRef>
          </c:val>
          <c:extLst>
            <c:ext xmlns:c16="http://schemas.microsoft.com/office/drawing/2014/chart" uri="{C3380CC4-5D6E-409C-BE32-E72D297353CC}">
              <c16:uniqueId val="{00000000-72A2-40AA-ADF6-E8082B916504}"/>
            </c:ext>
          </c:extLst>
        </c:ser>
        <c:ser>
          <c:idx val="1"/>
          <c:order val="1"/>
          <c:tx>
            <c:strRef>
              <c:f>TriangleGraph!$B$66</c:f>
              <c:strCache>
                <c:ptCount val="1"/>
                <c:pt idx="0">
                  <c:v>2-5 Referrals</c:v>
                </c:pt>
              </c:strCache>
            </c:strRef>
          </c:tx>
          <c:spPr>
            <a:solidFill>
              <a:srgbClr val="FFFF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(TriangleGraph!$C$64,TriangleGraph!$H$64)</c:f>
              <c:strCache>
                <c:ptCount val="2"/>
                <c:pt idx="0">
                  <c:v>National Norms: Grades K-6 </c:v>
                </c:pt>
                <c:pt idx="1">
                  <c:v>2025/2026</c:v>
                </c:pt>
              </c:strCache>
            </c:strRef>
          </c:cat>
          <c:val>
            <c:numRef>
              <c:f>(TriangleGraph!$C$66,TriangleGraph!$H$66)</c:f>
              <c:numCache>
                <c:formatCode>0.00%</c:formatCode>
                <c:ptCount val="2"/>
                <c:pt idx="0">
                  <c:v>5.74E-2</c:v>
                </c:pt>
                <c:pt idx="1">
                  <c:v>0</c:v>
                </c:pt>
              </c:numCache>
            </c:numRef>
          </c:val>
          <c:extLst>
            <c:ext xmlns:c16="http://schemas.microsoft.com/office/drawing/2014/chart" uri="{C3380CC4-5D6E-409C-BE32-E72D297353CC}">
              <c16:uniqueId val="{00000001-72A2-40AA-ADF6-E8082B916504}"/>
            </c:ext>
          </c:extLst>
        </c:ser>
        <c:ser>
          <c:idx val="2"/>
          <c:order val="2"/>
          <c:tx>
            <c:strRef>
              <c:f>TriangleGraph!$B$67</c:f>
              <c:strCache>
                <c:ptCount val="1"/>
                <c:pt idx="0">
                  <c:v>6+ Referrals</c:v>
                </c:pt>
              </c:strCache>
            </c:strRef>
          </c:tx>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(TriangleGraph!$C$64,TriangleGraph!$H$64)</c:f>
              <c:strCache>
                <c:ptCount val="2"/>
                <c:pt idx="0">
                  <c:v>National Norms: Grades K-6 </c:v>
                </c:pt>
                <c:pt idx="1">
                  <c:v>2025/2026</c:v>
                </c:pt>
              </c:strCache>
            </c:strRef>
          </c:cat>
          <c:val>
            <c:numRef>
              <c:f>(TriangleGraph!$C$67,TriangleGraph!$H$67)</c:f>
              <c:numCache>
                <c:formatCode>0.00%</c:formatCode>
                <c:ptCount val="2"/>
                <c:pt idx="0">
                  <c:v>2.9499999999999998E-2</c:v>
                </c:pt>
                <c:pt idx="1">
                  <c:v>0</c:v>
                </c:pt>
              </c:numCache>
            </c:numRef>
          </c:val>
          <c:extLst>
            <c:ext xmlns:c16="http://schemas.microsoft.com/office/drawing/2014/chart" uri="{C3380CC4-5D6E-409C-BE32-E72D297353CC}">
              <c16:uniqueId val="{00000002-72A2-40AA-ADF6-E8082B916504}"/>
            </c:ext>
          </c:extLst>
        </c:ser>
        <c:dLbls>
          <c:showLegendKey val="0"/>
          <c:showVal val="1"/>
          <c:showCatName val="0"/>
          <c:showSerName val="0"/>
          <c:showPercent val="0"/>
          <c:showBubbleSize val="0"/>
        </c:dLbls>
        <c:gapWidth val="55"/>
        <c:gapDepth val="55"/>
        <c:shape val="pyramid"/>
        <c:axId val="352035832"/>
        <c:axId val="352035048"/>
        <c:axId val="0"/>
      </c:bar3DChart>
      <c:catAx>
        <c:axId val="352035832"/>
        <c:scaling>
          <c:orientation val="minMax"/>
        </c:scaling>
        <c:delete val="0"/>
        <c:axPos val="b"/>
        <c:numFmt formatCode="General" sourceLinked="1"/>
        <c:majorTickMark val="none"/>
        <c:minorTickMark val="none"/>
        <c:tickLblPos val="nextTo"/>
        <c:crossAx val="352035048"/>
        <c:crosses val="autoZero"/>
        <c:auto val="1"/>
        <c:lblAlgn val="ctr"/>
        <c:lblOffset val="100"/>
        <c:noMultiLvlLbl val="0"/>
      </c:catAx>
      <c:valAx>
        <c:axId val="352035048"/>
        <c:scaling>
          <c:orientation val="minMax"/>
          <c:max val="1"/>
          <c:min val="0"/>
        </c:scaling>
        <c:delete val="0"/>
        <c:axPos val="l"/>
        <c:majorGridlines/>
        <c:numFmt formatCode="0%" sourceLinked="1"/>
        <c:majorTickMark val="none"/>
        <c:minorTickMark val="none"/>
        <c:tickLblPos val="nextTo"/>
        <c:crossAx val="352035832"/>
        <c:crosses val="autoZero"/>
        <c:crossBetween val="between"/>
      </c:valAx>
      <c:spPr>
        <a:noFill/>
        <a:ln w="25400">
          <a:noFill/>
        </a:ln>
      </c:spPr>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'Per Day'!$A$11:$G$11</c:f>
          <c:strCache>
            <c:ptCount val="7"/>
            <c:pt idx="0">
              <c:v>0</c:v>
            </c:pt>
            <c:pt idx="1">
              <c:v>Major Referrals Per Day Per Month Over Time</c:v>
            </c:pt>
          </c:strCache>
        </c:strRef>
      </c:tx>
      <c:layout>
        <c:manualLayout>
          <c:xMode val="edge"/>
          <c:yMode val="edge"/>
          <c:x val="0.32193501271500724"/>
          <c:y val="1.9443572449295055E-2"/>
        </c:manualLayout>
      </c:layout>
      <c:overlay val="0"/>
      <c:spPr>
        <a:noFill/>
        <a:ln w="25400">
          <a:noFill/>
        </a:ln>
      </c:spPr>
      <c:txPr>
        <a:bodyPr/>
        <a:lstStyle/>
        <a:p>
          <a:pPr>
            <a:defRPr b="1"/>
          </a:pPr>
          <a:endParaRPr lang="en-US"/>
        </a:p>
      </c:txPr>
    </c:title>
    <c:autoTitleDeleted val="0"/>
    <c:plotArea>
      <c:layout/>
      <c:barChart>
        <c:barDir val="col"/>
        <c:grouping val="clustered"/>
        <c:varyColors val="0"/>
        <c:ser>
          <c:idx val="0"/>
          <c:order val="0"/>
          <c:tx>
            <c:strRef>
              <c:f>'Per Day'!$B$30</c:f>
              <c:strCache>
                <c:ptCount val="1"/>
                <c:pt idx="0">
                  <c:v>2021/2022</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Day'!$B$31:$B$42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A16-4235-AF81-8CB67241C779}"/>
            </c:ext>
          </c:extLst>
        </c:ser>
        <c:ser>
          <c:idx val="1"/>
          <c:order val="1"/>
          <c:tx>
            <c:strRef>
              <c:f>'Per Day'!$C$30</c:f>
              <c:strCache>
                <c:ptCount val="1"/>
                <c:pt idx="0">
                  <c:v>2022/2023</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Day'!$C$31:$C$42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A16-4235-AF81-8CB67241C779}"/>
            </c:ext>
          </c:extLst>
        </c:ser>
        <c:ser>
          <c:idx val="2"/>
          <c:order val="2"/>
          <c:tx>
            <c:strRef>
              <c:f>'Per Day'!$D$30</c:f>
              <c:strCache>
                <c:ptCount val="1"/>
                <c:pt idx="0">
                  <c:v>2023/2024</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Day'!$D$31:$D$42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A16-4235-AF81-8CB67241C779}"/>
            </c:ext>
          </c:extLst>
        </c:ser>
        <c:ser>
          <c:idx val="3"/>
          <c:order val="3"/>
          <c:tx>
            <c:strRef>
              <c:f>'Per Day'!$E$30</c:f>
              <c:strCache>
                <c:ptCount val="1"/>
                <c:pt idx="0">
                  <c:v>2024/2025</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Day'!$E$31:$E$42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A16-4235-AF81-8CB67241C779}"/>
            </c:ext>
          </c:extLst>
        </c:ser>
        <c:ser>
          <c:idx val="4"/>
          <c:order val="4"/>
          <c:tx>
            <c:strRef>
              <c:f>'Per Day'!$F$30</c:f>
              <c:strCache>
                <c:ptCount val="1"/>
                <c:pt idx="0">
                  <c:v>2025/2026</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Day'!$F$31:$F$42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7A16-4235-AF81-8CB67241C779}"/>
            </c:ext>
          </c:extLst>
        </c:ser>
        <c:dLbls>
          <c:showLegendKey val="0"/>
          <c:showVal val="0"/>
          <c:showCatName val="0"/>
          <c:showSerName val="0"/>
          <c:showPercent val="0"/>
          <c:showBubbleSize val="0"/>
        </c:dLbls>
        <c:gapWidth val="150"/>
        <c:axId val="352040928"/>
        <c:axId val="352040144"/>
      </c:barChart>
      <c:catAx>
        <c:axId val="352040928"/>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352040144"/>
        <c:crosses val="autoZero"/>
        <c:auto val="1"/>
        <c:lblAlgn val="ctr"/>
        <c:lblOffset val="100"/>
        <c:noMultiLvlLbl val="0"/>
      </c:catAx>
      <c:valAx>
        <c:axId val="352040144"/>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40928"/>
        <c:crosses val="autoZero"/>
        <c:crossBetween val="between"/>
      </c:valAx>
      <c:spPr>
        <a:solidFill>
          <a:srgbClr val="FFFFFF"/>
        </a:solidFill>
        <a:ln w="25400">
          <a:noFill/>
        </a:ln>
      </c:spPr>
    </c:plotArea>
    <c:legend>
      <c:legendPos val="r"/>
      <c:layout>
        <c:manualLayout>
          <c:xMode val="edge"/>
          <c:yMode val="edge"/>
          <c:x val="0.82660332541567694"/>
          <c:y val="0.49593495934959386"/>
          <c:w val="0.1464416324258844"/>
          <c:h val="0.27783737829686456"/>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11" r="0.750000000000002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'Per Day'!$A$28:$B$28</c:f>
          <c:strCache>
            <c:ptCount val="2"/>
            <c:pt idx="0">
              <c:v>0</c:v>
            </c:pt>
            <c:pt idx="1">
              <c:v>Monthly Per Day Rate to Date</c:v>
            </c:pt>
          </c:strCache>
        </c:strRef>
      </c:tx>
      <c:layout>
        <c:manualLayout>
          <c:xMode val="edge"/>
          <c:yMode val="edge"/>
          <c:x val="0.11154155730533685"/>
          <c:y val="3.703703703703705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'Per Day'!$F$30</c:f>
              <c:strCache>
                <c:ptCount val="1"/>
                <c:pt idx="0">
                  <c:v>2025/2026</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Day'!$F$31:$F$42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EC4-4D81-BE52-F4D60D066157}"/>
            </c:ext>
          </c:extLst>
        </c:ser>
        <c:dLbls>
          <c:showLegendKey val="0"/>
          <c:showVal val="0"/>
          <c:showCatName val="0"/>
          <c:showSerName val="0"/>
          <c:showPercent val="0"/>
          <c:showBubbleSize val="0"/>
        </c:dLbls>
        <c:gapWidth val="150"/>
        <c:shape val="box"/>
        <c:axId val="132392816"/>
        <c:axId val="132393208"/>
        <c:axId val="0"/>
      </c:bar3DChart>
      <c:catAx>
        <c:axId val="132392816"/>
        <c:scaling>
          <c:orientation val="minMax"/>
        </c:scaling>
        <c:delete val="0"/>
        <c:axPos val="b"/>
        <c:numFmt formatCode="General" sourceLinked="1"/>
        <c:majorTickMark val="out"/>
        <c:minorTickMark val="none"/>
        <c:tickLblPos val="nextTo"/>
        <c:crossAx val="132393208"/>
        <c:crosses val="autoZero"/>
        <c:auto val="1"/>
        <c:lblAlgn val="ctr"/>
        <c:lblOffset val="100"/>
        <c:noMultiLvlLbl val="0"/>
      </c:catAx>
      <c:valAx>
        <c:axId val="132393208"/>
        <c:scaling>
          <c:orientation val="minMax"/>
        </c:scaling>
        <c:delete val="0"/>
        <c:axPos val="l"/>
        <c:majorGridlines/>
        <c:numFmt formatCode="General" sourceLinked="1"/>
        <c:majorTickMark val="out"/>
        <c:minorTickMark val="none"/>
        <c:tickLblPos val="nextTo"/>
        <c:crossAx val="13239281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Major</a:t>
            </a:r>
            <a:r>
              <a:rPr lang="en-US" baseline="0"/>
              <a:t> </a:t>
            </a:r>
            <a:r>
              <a:rPr lang="en-US"/>
              <a:t>Referrals Per Day Per Month </a:t>
            </a:r>
          </a:p>
        </c:rich>
      </c:tx>
      <c:layout>
        <c:manualLayout>
          <c:xMode val="edge"/>
          <c:yMode val="edge"/>
          <c:x val="0.25656979075532227"/>
          <c:y val="0"/>
        </c:manualLayout>
      </c:layout>
      <c:overlay val="0"/>
      <c:spPr>
        <a:noFill/>
        <a:ln w="25400">
          <a:noFill/>
        </a:ln>
      </c:spPr>
    </c:title>
    <c:autoTitleDeleted val="0"/>
    <c:plotArea>
      <c:layout/>
      <c:barChart>
        <c:barDir val="col"/>
        <c:grouping val="clustered"/>
        <c:varyColors val="0"/>
        <c:ser>
          <c:idx val="0"/>
          <c:order val="0"/>
          <c:tx>
            <c:strRef>
              <c:f>'Per Day'!$B$30</c:f>
              <c:strCache>
                <c:ptCount val="1"/>
                <c:pt idx="0">
                  <c:v>2021/2022</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Day'!$B$31:$B$42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72D-44BD-B435-D5018C31422E}"/>
            </c:ext>
          </c:extLst>
        </c:ser>
        <c:ser>
          <c:idx val="1"/>
          <c:order val="1"/>
          <c:tx>
            <c:strRef>
              <c:f>'Per Day'!$C$30</c:f>
              <c:strCache>
                <c:ptCount val="1"/>
                <c:pt idx="0">
                  <c:v>2022/2023</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Day'!$C$31:$C$42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72D-44BD-B435-D5018C31422E}"/>
            </c:ext>
          </c:extLst>
        </c:ser>
        <c:ser>
          <c:idx val="2"/>
          <c:order val="2"/>
          <c:tx>
            <c:strRef>
              <c:f>'Per Day'!$D$30</c:f>
              <c:strCache>
                <c:ptCount val="1"/>
                <c:pt idx="0">
                  <c:v>2023/2024</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Day'!$D$31:$D$42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A72D-44BD-B435-D5018C31422E}"/>
            </c:ext>
          </c:extLst>
        </c:ser>
        <c:dLbls>
          <c:showLegendKey val="0"/>
          <c:showVal val="0"/>
          <c:showCatName val="0"/>
          <c:showSerName val="0"/>
          <c:showPercent val="0"/>
          <c:showBubbleSize val="0"/>
        </c:dLbls>
        <c:gapWidth val="150"/>
        <c:axId val="352035440"/>
        <c:axId val="352040536"/>
      </c:barChart>
      <c:catAx>
        <c:axId val="352035440"/>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52040536"/>
        <c:crosses val="autoZero"/>
        <c:auto val="1"/>
        <c:lblAlgn val="ctr"/>
        <c:lblOffset val="100"/>
        <c:noMultiLvlLbl val="0"/>
      </c:catAx>
      <c:valAx>
        <c:axId val="352040536"/>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35440"/>
        <c:crosses val="autoZero"/>
        <c:crossBetween val="between"/>
      </c:valAx>
      <c:spPr>
        <a:solidFill>
          <a:srgbClr val="FFFFFF"/>
        </a:solidFill>
        <a:ln w="25400">
          <a:noFill/>
        </a:ln>
      </c:spPr>
    </c:plotArea>
    <c:legend>
      <c:legendPos val="r"/>
      <c:layout>
        <c:manualLayout>
          <c:xMode val="edge"/>
          <c:yMode val="edge"/>
          <c:x val="0.82672234981044046"/>
          <c:y val="0.4968665343424894"/>
          <c:w val="0.1565762613006707"/>
          <c:h val="0.18263237870889409"/>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55" r="0.7500000000000025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a:pPr>
            <a:r>
              <a:rPr lang="en-US" sz="1800" b="1"/>
              <a:t>XXX School Compared to K-6 Statistics for Office Discipline Referrals by Students</a:t>
            </a:r>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0452580927384079"/>
          <c:y val="0.16223207625362618"/>
          <c:w val="0.65893657042869913"/>
          <c:h val="0.6142688216604506"/>
        </c:manualLayout>
      </c:layout>
      <c:bar3DChart>
        <c:barDir val="col"/>
        <c:grouping val="percentStacked"/>
        <c:varyColors val="0"/>
        <c:ser>
          <c:idx val="0"/>
          <c:order val="0"/>
          <c:spPr>
            <a:solidFill>
              <a:srgbClr val="008000"/>
            </a:solidFill>
            <a:ln w="25400">
              <a:noFill/>
            </a:ln>
            <a:effectLst>
              <a:outerShdw dist="35921" dir="2700000" algn="br">
                <a:srgbClr val="000000"/>
              </a:outerShdw>
            </a:effectLst>
          </c:spPr>
          <c:invertIfNegative val="0"/>
          <c:dLbls>
            <c:dLbl>
              <c:idx val="0"/>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0C-4D6B-8304-880770038F06}"/>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0C-4D6B-8304-880770038F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2-DA0C-4D6B-8304-880770038F06}"/>
            </c:ext>
          </c:extLst>
        </c:ser>
        <c:ser>
          <c:idx val="1"/>
          <c:order val="1"/>
          <c:spPr>
            <a:solidFill>
              <a:srgbClr val="FFFF00"/>
            </a:solidFill>
            <a:ln w="25400">
              <a:noFill/>
            </a:ln>
            <a:effectLst>
              <a:outerShdw dist="35921" dir="2700000" algn="br">
                <a:srgbClr val="000000"/>
              </a:outerShdw>
            </a:effectLst>
          </c:spPr>
          <c:invertIfNegative val="0"/>
          <c:dLbls>
            <c:dLbl>
              <c:idx val="0"/>
              <c:layout>
                <c:manualLayout>
                  <c:x val="6.5180102915951971E-2"/>
                  <c:y val="-7.0175438596491594E-3"/>
                </c:manualLayout>
              </c:layout>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0C-4D6B-8304-880770038F06}"/>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0C-4D6B-8304-880770038F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5-DA0C-4D6B-8304-880770038F06}"/>
            </c:ext>
          </c:extLst>
        </c:ser>
        <c:ser>
          <c:idx val="2"/>
          <c:order val="2"/>
          <c:spPr>
            <a:solidFill>
              <a:srgbClr val="FF0000"/>
            </a:solidFill>
            <a:ln w="25400">
              <a:noFill/>
            </a:ln>
            <a:effectLst>
              <a:outerShdw dist="35921" dir="2700000" algn="br">
                <a:srgbClr val="000000"/>
              </a:outerShdw>
            </a:effectLst>
          </c:spPr>
          <c:invertIfNegative val="0"/>
          <c:dLbls>
            <c:dLbl>
              <c:idx val="0"/>
              <c:layout>
                <c:manualLayout>
                  <c:x val="0"/>
                  <c:y val="-9.8245614035087733E-2"/>
                </c:manualLayout>
              </c:layout>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0C-4D6B-8304-880770038F06}"/>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0C-4D6B-8304-880770038F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8-DA0C-4D6B-8304-880770038F06}"/>
            </c:ext>
          </c:extLst>
        </c:ser>
        <c:dLbls>
          <c:showLegendKey val="0"/>
          <c:showVal val="0"/>
          <c:showCatName val="0"/>
          <c:showSerName val="0"/>
          <c:showPercent val="0"/>
          <c:showBubbleSize val="0"/>
        </c:dLbls>
        <c:gapWidth val="150"/>
        <c:shape val="pyramid"/>
        <c:axId val="352041320"/>
        <c:axId val="352041712"/>
        <c:axId val="0"/>
      </c:bar3DChart>
      <c:catAx>
        <c:axId val="35204132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200" b="1" i="0" u="none" strike="noStrike" baseline="0">
                <a:solidFill>
                  <a:srgbClr val="000000"/>
                </a:solidFill>
                <a:latin typeface="Calibri"/>
                <a:ea typeface="Calibri"/>
                <a:cs typeface="Calibri"/>
              </a:defRPr>
            </a:pPr>
            <a:endParaRPr lang="en-US"/>
          </a:p>
        </c:txPr>
        <c:crossAx val="352041712"/>
        <c:crosses val="autoZero"/>
        <c:auto val="1"/>
        <c:lblAlgn val="ctr"/>
        <c:lblOffset val="100"/>
        <c:noMultiLvlLbl val="0"/>
      </c:catAx>
      <c:valAx>
        <c:axId val="352041712"/>
        <c:scaling>
          <c:orientation val="minMax"/>
          <c:min val="0"/>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41320"/>
        <c:crosses val="autoZero"/>
        <c:crossBetween val="between"/>
      </c:valAx>
      <c:spPr>
        <a:noFill/>
        <a:ln w="25400">
          <a:noFill/>
        </a:ln>
      </c:spPr>
    </c:plotArea>
    <c:legend>
      <c:legendPos val="r"/>
      <c:layout>
        <c:manualLayout>
          <c:xMode val="edge"/>
          <c:yMode val="edge"/>
          <c:x val="0.88084007887805615"/>
          <c:y val="0.79699242654588676"/>
          <c:w val="0.10801549981383674"/>
          <c:h val="0.17042599368820591"/>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55" r="0.7500000000000025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XXX School Compared to 9-12 Statistics for Office Discipline Referrals</a:t>
            </a:r>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7.8125059604690253E-2"/>
          <c:y val="0.32153346018065143"/>
          <c:w val="0.78750060081527751"/>
          <c:h val="0.57522041041492566"/>
        </c:manualLayout>
      </c:layout>
      <c:bar3DChart>
        <c:barDir val="col"/>
        <c:grouping val="percentStacked"/>
        <c:varyColors val="0"/>
        <c:ser>
          <c:idx val="0"/>
          <c:order val="0"/>
          <c:spPr>
            <a:solidFill>
              <a:srgbClr val="008000"/>
            </a:solidFill>
            <a:ln w="25400">
              <a:noFill/>
            </a:ln>
            <a:effectLst>
              <a:outerShdw dist="35921" dir="2700000" algn="br">
                <a:srgbClr val="000000"/>
              </a:outerShdw>
            </a:effectLst>
          </c:spPr>
          <c:invertIfNegative val="0"/>
          <c:dLbls>
            <c:dLbl>
              <c:idx val="0"/>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DA-40FF-81A9-518882A84480}"/>
                </c:ext>
              </c:extLst>
            </c:dLbl>
            <c:dLbl>
              <c:idx val="1"/>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DA-40FF-81A9-518882A8448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2-2EDA-40FF-81A9-518882A84480}"/>
            </c:ext>
          </c:extLst>
        </c:ser>
        <c:ser>
          <c:idx val="1"/>
          <c:order val="1"/>
          <c:spPr>
            <a:solidFill>
              <a:srgbClr val="FFFF00"/>
            </a:solidFill>
            <a:ln w="25400">
              <a:noFill/>
            </a:ln>
            <a:effectLst>
              <a:outerShdw dist="35921" dir="2700000" algn="br">
                <a:srgbClr val="000000"/>
              </a:outerShdw>
            </a:effectLst>
          </c:spPr>
          <c:invertIfNegative val="0"/>
          <c:dLbls>
            <c:dLbl>
              <c:idx val="0"/>
              <c:layout>
                <c:manualLayout>
                  <c:x val="0.10277777777777777"/>
                  <c:y val="4.6296296296296545E-3"/>
                </c:manualLayout>
              </c:layout>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DA-40FF-81A9-518882A84480}"/>
                </c:ext>
              </c:extLst>
            </c:dLbl>
            <c:dLbl>
              <c:idx val="1"/>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DA-40FF-81A9-518882A8448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5-2EDA-40FF-81A9-518882A84480}"/>
            </c:ext>
          </c:extLst>
        </c:ser>
        <c:ser>
          <c:idx val="2"/>
          <c:order val="2"/>
          <c:spPr>
            <a:solidFill>
              <a:srgbClr val="FF0000"/>
            </a:solidFill>
            <a:ln w="25400">
              <a:noFill/>
            </a:ln>
            <a:effectLst>
              <a:outerShdw dist="35921" dir="2700000" algn="br">
                <a:srgbClr val="000000"/>
              </a:outerShdw>
            </a:effectLst>
          </c:spPr>
          <c:invertIfNegative val="0"/>
          <c:dLbls>
            <c:dLbl>
              <c:idx val="0"/>
              <c:spPr>
                <a:noFill/>
                <a:ln w="25400">
                  <a:noFill/>
                </a:ln>
              </c:spPr>
              <c:txPr>
                <a:bodyPr/>
                <a:lstStyle/>
                <a:p>
                  <a:pPr>
                    <a:defRPr sz="20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EDA-40FF-81A9-518882A84480}"/>
                </c:ext>
              </c:extLst>
            </c:dLbl>
            <c:dLbl>
              <c:idx val="1"/>
              <c:spPr>
                <a:noFill/>
                <a:ln w="25400">
                  <a:noFill/>
                </a:ln>
              </c:spPr>
              <c:txPr>
                <a:bodyPr/>
                <a:lstStyle/>
                <a:p>
                  <a:pPr>
                    <a:defRPr sz="20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DA-40FF-81A9-518882A8448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8-2EDA-40FF-81A9-518882A84480}"/>
            </c:ext>
          </c:extLst>
        </c:ser>
        <c:dLbls>
          <c:showLegendKey val="0"/>
          <c:showVal val="0"/>
          <c:showCatName val="0"/>
          <c:showSerName val="0"/>
          <c:showPercent val="0"/>
          <c:showBubbleSize val="0"/>
        </c:dLbls>
        <c:gapWidth val="150"/>
        <c:shape val="pyramid"/>
        <c:axId val="352036224"/>
        <c:axId val="352042104"/>
        <c:axId val="0"/>
      </c:bar3DChart>
      <c:catAx>
        <c:axId val="352036224"/>
        <c:scaling>
          <c:orientation val="minMax"/>
        </c:scaling>
        <c:delete val="0"/>
        <c:axPos val="b"/>
        <c:numFmt formatCode="General" sourceLinked="1"/>
        <c:majorTickMark val="out"/>
        <c:minorTickMark val="none"/>
        <c:tickLblPos val="nextTo"/>
        <c:spPr>
          <a:ln w="3175">
            <a:solidFill>
              <a:srgbClr val="808080"/>
            </a:solidFill>
            <a:prstDash val="solid"/>
          </a:ln>
        </c:spPr>
        <c:txPr>
          <a:bodyPr/>
          <a:lstStyle/>
          <a:p>
            <a:pPr>
              <a:defRPr sz="1200" b="1"/>
            </a:pPr>
            <a:endParaRPr lang="en-US"/>
          </a:p>
        </c:txPr>
        <c:crossAx val="352042104"/>
        <c:crosses val="autoZero"/>
        <c:auto val="1"/>
        <c:lblAlgn val="ctr"/>
        <c:lblOffset val="100"/>
        <c:noMultiLvlLbl val="0"/>
      </c:catAx>
      <c:valAx>
        <c:axId val="352042104"/>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36224"/>
        <c:crosses val="autoZero"/>
        <c:crossBetween val="between"/>
      </c:valAx>
      <c:spPr>
        <a:noFill/>
        <a:ln w="25400">
          <a:noFill/>
        </a:ln>
      </c:spPr>
    </c:plotArea>
    <c:legend>
      <c:legendPos val="r"/>
      <c:layout>
        <c:manualLayout>
          <c:xMode val="edge"/>
          <c:yMode val="edge"/>
          <c:x val="0.89144856012716656"/>
          <c:y val="0.6919675054205181"/>
          <c:w val="9.8398950131234036E-2"/>
          <c:h val="0.15033150747460911"/>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44" r="0.75000000000000244"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 Referrals</a:t>
            </a:r>
            <a:r>
              <a:rPr lang="en-US" baseline="0"/>
              <a:t> By time per Month</a:t>
            </a:r>
            <a:endParaRPr lang="en-US"/>
          </a:p>
        </c:rich>
      </c:tx>
      <c:overlay val="0"/>
      <c:spPr>
        <a:noFill/>
        <a:ln w="25400">
          <a:noFill/>
        </a:ln>
      </c:spPr>
    </c:title>
    <c:autoTitleDeleted val="0"/>
    <c:plotArea>
      <c:layout/>
      <c:bar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numRef>
              <c:f>Time!$A$55:$A$94</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Time!$B$55:$B$94</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5="http://schemas.microsoft.com/office/drawing/2012/chart" uri="{02D57815-91ED-43cb-92C2-25804820EDAC}">
              <c15:filteredSeriesTitle>
                <c15:tx>
                  <c:strRef>
                    <c:extLst>
                      <c:ext uri="{02D57815-91ED-43cb-92C2-25804820EDAC}">
                        <c15:formulaRef>
                          <c15:sqref>Time!#REF!</c15:sqref>
                        </c15:formulaRef>
                      </c:ext>
                    </c:extLst>
                    <c:strCache>
                      <c:ptCount val="1"/>
                      <c:pt idx="0">
                        <c:v>#REF!</c:v>
                      </c:pt>
                    </c:strCache>
                  </c:strRef>
                </c15:tx>
              </c15:filteredSeriesTitle>
            </c:ext>
            <c:ext xmlns:c16="http://schemas.microsoft.com/office/drawing/2014/chart" uri="{C3380CC4-5D6E-409C-BE32-E72D297353CC}">
              <c16:uniqueId val="{00000000-F873-4ABF-97F4-EFE9B80620E5}"/>
            </c:ext>
          </c:extLst>
        </c:ser>
        <c:dLbls>
          <c:showLegendKey val="0"/>
          <c:showVal val="0"/>
          <c:showCatName val="0"/>
          <c:showSerName val="0"/>
          <c:showPercent val="0"/>
          <c:showBubbleSize val="0"/>
        </c:dLbls>
        <c:gapWidth val="150"/>
        <c:axId val="352037400"/>
        <c:axId val="352037792"/>
      </c:barChart>
      <c:catAx>
        <c:axId val="352037400"/>
        <c:scaling>
          <c:orientation val="minMax"/>
        </c:scaling>
        <c:delete val="0"/>
        <c:axPos val="b"/>
        <c:numFmt formatCode="h:mm"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37792"/>
        <c:crosses val="autoZero"/>
        <c:auto val="1"/>
        <c:lblAlgn val="ctr"/>
        <c:lblOffset val="100"/>
        <c:noMultiLvlLbl val="0"/>
      </c:catAx>
      <c:valAx>
        <c:axId val="352037792"/>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37400"/>
        <c:crosses val="autoZero"/>
        <c:crossBetween val="between"/>
      </c:valAx>
      <c:spPr>
        <a:solidFill>
          <a:srgbClr val="FFFFFF"/>
        </a:solidFill>
        <a:ln w="25400">
          <a:noFill/>
        </a:ln>
      </c:spPr>
    </c:plotArea>
    <c:legend>
      <c:legendPos val="r"/>
      <c:layout>
        <c:manualLayout>
          <c:xMode val="edge"/>
          <c:yMode val="edge"/>
          <c:x val="0.90798374985734998"/>
          <c:y val="0.56010214170382966"/>
          <c:w val="8.1190825059911043E-2"/>
          <c:h val="5.6266137464524274E-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44" r="0.75000000000000244"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a:t>
            </a:r>
            <a:r>
              <a:rPr lang="en-US" baseline="0"/>
              <a:t> Referral </a:t>
            </a:r>
            <a:r>
              <a:rPr lang="en-US"/>
              <a:t>Problem Locations for Month of </a:t>
            </a:r>
            <a:r>
              <a:rPr lang="en-US" u="sng"/>
              <a:t>		</a:t>
            </a:r>
            <a:r>
              <a:rPr lang="en-US"/>
              <a:t> </a:t>
            </a:r>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Location!$A$33:$A$51</c:f>
              <c:strCache>
                <c:ptCount val="19"/>
                <c:pt idx="0">
                  <c:v>0</c:v>
                </c:pt>
                <c:pt idx="1">
                  <c:v>Classroom</c:v>
                </c:pt>
                <c:pt idx="2">
                  <c:v>Playground</c:v>
                </c:pt>
                <c:pt idx="3">
                  <c:v>Commons</c:v>
                </c:pt>
                <c:pt idx="4">
                  <c:v>Hall/Breezeway</c:v>
                </c:pt>
                <c:pt idx="5">
                  <c:v>Cafeteria</c:v>
                </c:pt>
                <c:pt idx="6">
                  <c:v>Bath/Restroom</c:v>
                </c:pt>
                <c:pt idx="7">
                  <c:v>Gym</c:v>
                </c:pt>
                <c:pt idx="8">
                  <c:v>Library</c:v>
                </c:pt>
                <c:pt idx="9">
                  <c:v>Bus Loading</c:v>
                </c:pt>
                <c:pt idx="10">
                  <c:v>Parking Lot</c:v>
                </c:pt>
                <c:pt idx="11">
                  <c:v>Bus</c:v>
                </c:pt>
                <c:pt idx="12">
                  <c:v>Special Event</c:v>
                </c:pt>
                <c:pt idx="13">
                  <c:v>Off-Campus</c:v>
                </c:pt>
                <c:pt idx="14">
                  <c:v>Stadium</c:v>
                </c:pt>
                <c:pt idx="15">
                  <c:v>Office</c:v>
                </c:pt>
                <c:pt idx="16">
                  <c:v>Locker Room</c:v>
                </c:pt>
                <c:pt idx="17">
                  <c:v>Other Location</c:v>
                </c:pt>
                <c:pt idx="18">
                  <c:v>Unknown Location</c:v>
                </c:pt>
              </c:strCache>
            </c:strRef>
          </c:cat>
          <c:val>
            <c:numRef>
              <c:f>Location!$B$33:$B$51</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FE0A-4369-83AB-8AD5EF5C968C}"/>
            </c:ext>
          </c:extLst>
        </c:ser>
        <c:dLbls>
          <c:showLegendKey val="0"/>
          <c:showVal val="0"/>
          <c:showCatName val="0"/>
          <c:showSerName val="0"/>
          <c:showPercent val="0"/>
          <c:showBubbleSize val="0"/>
        </c:dLbls>
        <c:gapWidth val="150"/>
        <c:shape val="box"/>
        <c:axId val="352038184"/>
        <c:axId val="352038576"/>
        <c:axId val="0"/>
      </c:bar3DChart>
      <c:catAx>
        <c:axId val="352038184"/>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52038576"/>
        <c:crosses val="autoZero"/>
        <c:auto val="1"/>
        <c:lblAlgn val="ctr"/>
        <c:lblOffset val="100"/>
        <c:noMultiLvlLbl val="0"/>
      </c:catAx>
      <c:valAx>
        <c:axId val="352038576"/>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38184"/>
        <c:crosses val="autoZero"/>
        <c:crossBetween val="between"/>
      </c:valAx>
      <c:spPr>
        <a:noFill/>
        <a:ln w="25400">
          <a:noFill/>
        </a:ln>
      </c:spPr>
    </c:plotArea>
    <c:legend>
      <c:legendPos val="r"/>
      <c:layout>
        <c:manualLayout>
          <c:xMode val="edge"/>
          <c:yMode val="edge"/>
          <c:x val="0.89954560367454384"/>
          <c:y val="0.73492796733741661"/>
          <c:w val="8.6319991251093575E-2"/>
          <c:h val="6.3157771945173594E-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44" r="0.75000000000000244"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 Referral Problem</a:t>
            </a:r>
            <a:r>
              <a:rPr lang="en-US" baseline="0"/>
              <a:t> Behavior for Month of </a:t>
            </a:r>
            <a:r>
              <a:rPr lang="en-US" u="sng" baseline="0"/>
              <a:t>			</a:t>
            </a:r>
            <a:endParaRPr lang="en-US"/>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Behavior!$A$37:$A$60</c:f>
              <c:strCache>
                <c:ptCount val="24"/>
                <c:pt idx="0">
                  <c:v>Inappro. Lang</c:v>
                </c:pt>
                <c:pt idx="1">
                  <c:v>Aggression/Fight</c:v>
                </c:pt>
                <c:pt idx="2">
                  <c:v>Disrespect</c:v>
                </c:pt>
                <c:pt idx="3">
                  <c:v>Lying</c:v>
                </c:pt>
                <c:pt idx="4">
                  <c:v>Harrass</c:v>
                </c:pt>
                <c:pt idx="5">
                  <c:v>Disruption</c:v>
                </c:pt>
                <c:pt idx="6">
                  <c:v>Tardy</c:v>
                </c:pt>
                <c:pt idx="7">
                  <c:v>Skip</c:v>
                </c:pt>
                <c:pt idx="8">
                  <c:v>Prop Damage</c:v>
                </c:pt>
                <c:pt idx="9">
                  <c:v>Forgery/Theft</c:v>
                </c:pt>
                <c:pt idx="10">
                  <c:v>Dress</c:v>
                </c:pt>
                <c:pt idx="11">
                  <c:v>Tech</c:v>
                </c:pt>
                <c:pt idx="12">
                  <c:v>Innapro. Affect.</c:v>
                </c:pt>
                <c:pt idx="13">
                  <c:v>Out Bounds</c:v>
                </c:pt>
                <c:pt idx="14">
                  <c:v>Gang Display</c:v>
                </c:pt>
                <c:pt idx="15">
                  <c:v>Tobacco</c:v>
                </c:pt>
                <c:pt idx="16">
                  <c:v>Alcohol</c:v>
                </c:pt>
                <c:pt idx="17">
                  <c:v>Drugs</c:v>
                </c:pt>
                <c:pt idx="18">
                  <c:v>Combust</c:v>
                </c:pt>
                <c:pt idx="19">
                  <c:v>Bomb</c:v>
                </c:pt>
                <c:pt idx="20">
                  <c:v>Arson</c:v>
                </c:pt>
                <c:pt idx="21">
                  <c:v>Weapons</c:v>
                </c:pt>
                <c:pt idx="22">
                  <c:v>Other</c:v>
                </c:pt>
                <c:pt idx="23">
                  <c:v>Unknown</c:v>
                </c:pt>
              </c:strCache>
            </c:strRef>
          </c:cat>
          <c:val>
            <c:numRef>
              <c:f>Behavior!$B$37:$B$60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92F0-47E3-9CD9-10115F6B3334}"/>
            </c:ext>
          </c:extLst>
        </c:ser>
        <c:dLbls>
          <c:showLegendKey val="0"/>
          <c:showVal val="0"/>
          <c:showCatName val="0"/>
          <c:showSerName val="0"/>
          <c:showPercent val="0"/>
          <c:showBubbleSize val="0"/>
        </c:dLbls>
        <c:gapWidth val="150"/>
        <c:shape val="box"/>
        <c:axId val="352690392"/>
        <c:axId val="352689216"/>
        <c:axId val="0"/>
      </c:bar3DChart>
      <c:catAx>
        <c:axId val="352690392"/>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52689216"/>
        <c:crosses val="autoZero"/>
        <c:auto val="1"/>
        <c:lblAlgn val="ctr"/>
        <c:lblOffset val="100"/>
        <c:noMultiLvlLbl val="0"/>
      </c:catAx>
      <c:valAx>
        <c:axId val="352689216"/>
        <c:scaling>
          <c:orientation val="minMax"/>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690392"/>
        <c:crosses val="autoZero"/>
        <c:crossBetween val="between"/>
      </c:valAx>
      <c:spPr>
        <a:noFill/>
        <a:ln w="25400">
          <a:noFill/>
        </a:ln>
      </c:spPr>
    </c:plotArea>
    <c:legend>
      <c:legendPos val="r"/>
      <c:layout>
        <c:manualLayout>
          <c:xMode val="edge"/>
          <c:yMode val="edge"/>
          <c:x val="0.94721784776902851"/>
          <c:y val="0.63157875426861965"/>
          <c:w val="5.2782152230971123E-2"/>
          <c:h val="6.7127818700081887E-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66" r="0.75000000000000266"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Behavior!$B$8:$O$8</c:f>
          <c:strCache>
            <c:ptCount val="14"/>
            <c:pt idx="0">
              <c:v>0</c:v>
            </c:pt>
            <c:pt idx="4">
              <c:v>Cumulative Behavior for</c:v>
            </c:pt>
            <c:pt idx="8">
              <c:v>0</c:v>
            </c:pt>
            <c:pt idx="9">
              <c:v>School Year as of</c:v>
            </c:pt>
            <c:pt idx="12">
              <c:v>0</c:v>
            </c:pt>
          </c:strCache>
        </c:strRef>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Behavior!$A$9:$A$33</c:f>
              <c:strCache>
                <c:ptCount val="25"/>
                <c:pt idx="1">
                  <c:v>Inappro. Lang</c:v>
                </c:pt>
                <c:pt idx="2">
                  <c:v>Aggression/Fight</c:v>
                </c:pt>
                <c:pt idx="3">
                  <c:v>Disrespect</c:v>
                </c:pt>
                <c:pt idx="4">
                  <c:v>Lying</c:v>
                </c:pt>
                <c:pt idx="5">
                  <c:v>Harrass</c:v>
                </c:pt>
                <c:pt idx="6">
                  <c:v>Disruption</c:v>
                </c:pt>
                <c:pt idx="7">
                  <c:v>Tardy</c:v>
                </c:pt>
                <c:pt idx="8">
                  <c:v>Skip</c:v>
                </c:pt>
                <c:pt idx="9">
                  <c:v>Prop Damage</c:v>
                </c:pt>
                <c:pt idx="10">
                  <c:v>Forgery/Theft</c:v>
                </c:pt>
                <c:pt idx="11">
                  <c:v>Dress</c:v>
                </c:pt>
                <c:pt idx="12">
                  <c:v>Tech</c:v>
                </c:pt>
                <c:pt idx="13">
                  <c:v>Innapro. Affect.</c:v>
                </c:pt>
                <c:pt idx="14">
                  <c:v>Out Bounds</c:v>
                </c:pt>
                <c:pt idx="15">
                  <c:v>Gang Display</c:v>
                </c:pt>
                <c:pt idx="16">
                  <c:v>Tobacco</c:v>
                </c:pt>
                <c:pt idx="17">
                  <c:v>Alcohol</c:v>
                </c:pt>
                <c:pt idx="18">
                  <c:v>Drugs</c:v>
                </c:pt>
                <c:pt idx="19">
                  <c:v>Combust</c:v>
                </c:pt>
                <c:pt idx="20">
                  <c:v>Bomb</c:v>
                </c:pt>
                <c:pt idx="21">
                  <c:v>Arson</c:v>
                </c:pt>
                <c:pt idx="22">
                  <c:v>Weapons</c:v>
                </c:pt>
                <c:pt idx="23">
                  <c:v>Other</c:v>
                </c:pt>
                <c:pt idx="24">
                  <c:v>Unknown</c:v>
                </c:pt>
              </c:strCache>
            </c:strRef>
          </c:cat>
          <c:val>
            <c:numRef>
              <c:f>Behavior!$N$9:$N$33</c:f>
              <c:numCache>
                <c:formatCode>General</c:formatCode>
                <c:ptCount val="25"/>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E5B2-4C39-9C9B-1362D6281191}"/>
            </c:ext>
          </c:extLst>
        </c:ser>
        <c:dLbls>
          <c:showLegendKey val="0"/>
          <c:showVal val="0"/>
          <c:showCatName val="0"/>
          <c:showSerName val="0"/>
          <c:showPercent val="0"/>
          <c:showBubbleSize val="0"/>
        </c:dLbls>
        <c:gapWidth val="150"/>
        <c:shape val="box"/>
        <c:axId val="352692744"/>
        <c:axId val="352686472"/>
        <c:axId val="0"/>
      </c:bar3DChart>
      <c:catAx>
        <c:axId val="352692744"/>
        <c:scaling>
          <c:orientation val="minMax"/>
        </c:scaling>
        <c:delete val="0"/>
        <c:axPos val="b"/>
        <c:numFmt formatCode="General" sourceLinked="0"/>
        <c:majorTickMark val="none"/>
        <c:minorTickMark val="none"/>
        <c:tickLblPos val="nextTo"/>
        <c:crossAx val="352686472"/>
        <c:crosses val="autoZero"/>
        <c:auto val="1"/>
        <c:lblAlgn val="ctr"/>
        <c:lblOffset val="100"/>
        <c:noMultiLvlLbl val="0"/>
      </c:catAx>
      <c:valAx>
        <c:axId val="352686472"/>
        <c:scaling>
          <c:orientation val="minMax"/>
        </c:scaling>
        <c:delete val="0"/>
        <c:axPos val="l"/>
        <c:majorGridlines/>
        <c:numFmt formatCode="General" sourceLinked="1"/>
        <c:majorTickMark val="none"/>
        <c:minorTickMark val="none"/>
        <c:tickLblPos val="nextTo"/>
        <c:crossAx val="35269274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Location!$A$9:$L$9</c:f>
          <c:strCache>
            <c:ptCount val="12"/>
            <c:pt idx="0">
              <c:v>0</c:v>
            </c:pt>
            <c:pt idx="1">
              <c:v>Cumulative ODR by Location for</c:v>
            </c:pt>
            <c:pt idx="5">
              <c:v>0</c:v>
            </c:pt>
            <c:pt idx="6">
              <c:v>School year as of</c:v>
            </c:pt>
            <c:pt idx="8">
              <c:v>0</c:v>
            </c:pt>
          </c:strCache>
        </c:strRef>
      </c:tx>
      <c:layout>
        <c:manualLayout>
          <c:xMode val="edge"/>
          <c:yMode val="edge"/>
          <c:x val="0.24237700153252667"/>
          <c:y val="2.6402640264026427E-2"/>
        </c:manualLayout>
      </c:layout>
      <c:overlay val="0"/>
      <c:spPr>
        <a:noFill/>
        <a:ln w="25400">
          <a:noFill/>
        </a:ln>
      </c:spPr>
      <c:txPr>
        <a:bodyPr/>
        <a:lstStyle/>
        <a:p>
          <a:pPr>
            <a:defRPr b="1"/>
          </a:pPr>
          <a:endParaRPr lang="en-US"/>
        </a:p>
      </c:tx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Location!$A$11:$A$28</c:f>
              <c:strCache>
                <c:ptCount val="18"/>
                <c:pt idx="0">
                  <c:v>Classroom</c:v>
                </c:pt>
                <c:pt idx="1">
                  <c:v>Playground</c:v>
                </c:pt>
                <c:pt idx="2">
                  <c:v>Commons</c:v>
                </c:pt>
                <c:pt idx="3">
                  <c:v>Hall/Breezeway</c:v>
                </c:pt>
                <c:pt idx="4">
                  <c:v>Cafeteria</c:v>
                </c:pt>
                <c:pt idx="5">
                  <c:v>Bath/Restroom</c:v>
                </c:pt>
                <c:pt idx="6">
                  <c:v>Gym</c:v>
                </c:pt>
                <c:pt idx="7">
                  <c:v>Library</c:v>
                </c:pt>
                <c:pt idx="8">
                  <c:v>Bus Loading</c:v>
                </c:pt>
                <c:pt idx="9">
                  <c:v>Parking Lot</c:v>
                </c:pt>
                <c:pt idx="10">
                  <c:v>Bus</c:v>
                </c:pt>
                <c:pt idx="11">
                  <c:v>Special Event</c:v>
                </c:pt>
                <c:pt idx="12">
                  <c:v>Off-Campus</c:v>
                </c:pt>
                <c:pt idx="13">
                  <c:v>Stadium</c:v>
                </c:pt>
                <c:pt idx="14">
                  <c:v>Office</c:v>
                </c:pt>
                <c:pt idx="15">
                  <c:v>Locker Room</c:v>
                </c:pt>
                <c:pt idx="16">
                  <c:v>Other Location</c:v>
                </c:pt>
                <c:pt idx="17">
                  <c:v>Unknown Location</c:v>
                </c:pt>
              </c:strCache>
            </c:strRef>
          </c:cat>
          <c:val>
            <c:numRef>
              <c:f>Location!$N$11:$N$28</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ADF1-432C-89E4-00DBEA39A754}"/>
            </c:ext>
          </c:extLst>
        </c:ser>
        <c:dLbls>
          <c:showLegendKey val="0"/>
          <c:showVal val="0"/>
          <c:showCatName val="0"/>
          <c:showSerName val="0"/>
          <c:showPercent val="0"/>
          <c:showBubbleSize val="0"/>
        </c:dLbls>
        <c:gapWidth val="150"/>
        <c:shape val="box"/>
        <c:axId val="352690000"/>
        <c:axId val="352691960"/>
        <c:axId val="0"/>
      </c:bar3DChart>
      <c:catAx>
        <c:axId val="352690000"/>
        <c:scaling>
          <c:orientation val="minMax"/>
        </c:scaling>
        <c:delete val="0"/>
        <c:axPos val="b"/>
        <c:numFmt formatCode="General" sourceLinked="1"/>
        <c:majorTickMark val="none"/>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52691960"/>
        <c:crosses val="autoZero"/>
        <c:auto val="1"/>
        <c:lblAlgn val="ctr"/>
        <c:lblOffset val="100"/>
        <c:noMultiLvlLbl val="0"/>
      </c:catAx>
      <c:valAx>
        <c:axId val="352691960"/>
        <c:scaling>
          <c:orientation val="minMax"/>
        </c:scaling>
        <c:delete val="0"/>
        <c:axPos val="l"/>
        <c:majorGridlines>
          <c:spPr>
            <a:ln w="3175">
              <a:solidFill>
                <a:srgbClr val="808080"/>
              </a:solidFill>
              <a:prstDash val="solid"/>
            </a:ln>
          </c:spPr>
        </c:majorGridlines>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690000"/>
        <c:crosses val="autoZero"/>
        <c:crossBetween val="between"/>
      </c:valAx>
      <c:spPr>
        <a:noFill/>
        <a:ln w="25400">
          <a:noFill/>
        </a:ln>
      </c:spPr>
    </c:plotArea>
    <c:legend>
      <c:legendPos val="r"/>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 r="0.750000000000002"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Time!$B$8:$Q$8</c:f>
          <c:strCache>
            <c:ptCount val="16"/>
            <c:pt idx="0">
              <c:v>0</c:v>
            </c:pt>
            <c:pt idx="3">
              <c:v>Cumulative ODR's by Time for</c:v>
            </c:pt>
            <c:pt idx="10">
              <c:v>0</c:v>
            </c:pt>
            <c:pt idx="12">
              <c:v>School year as of </c:v>
            </c:pt>
            <c:pt idx="14">
              <c:v>0</c:v>
            </c:pt>
          </c:strCache>
        </c:strRef>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numRef>
              <c:f>Time!$A$10:$A$49</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Time!$N$10:$N$49</c:f>
              <c:numCache>
                <c:formatCode>0</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0-3D98-4F8E-B2C3-3473E488DF2A}"/>
            </c:ext>
          </c:extLst>
        </c:ser>
        <c:dLbls>
          <c:showLegendKey val="0"/>
          <c:showVal val="0"/>
          <c:showCatName val="0"/>
          <c:showSerName val="0"/>
          <c:showPercent val="0"/>
          <c:showBubbleSize val="0"/>
        </c:dLbls>
        <c:gapWidth val="150"/>
        <c:shape val="box"/>
        <c:axId val="352688040"/>
        <c:axId val="352690784"/>
        <c:axId val="0"/>
      </c:bar3DChart>
      <c:catAx>
        <c:axId val="352688040"/>
        <c:scaling>
          <c:orientation val="minMax"/>
        </c:scaling>
        <c:delete val="0"/>
        <c:axPos val="b"/>
        <c:numFmt formatCode="h:mm" sourceLinked="1"/>
        <c:majorTickMark val="out"/>
        <c:minorTickMark val="none"/>
        <c:tickLblPos val="nextTo"/>
        <c:crossAx val="352690784"/>
        <c:crosses val="autoZero"/>
        <c:auto val="1"/>
        <c:lblAlgn val="ctr"/>
        <c:lblOffset val="100"/>
        <c:noMultiLvlLbl val="0"/>
      </c:catAx>
      <c:valAx>
        <c:axId val="352690784"/>
        <c:scaling>
          <c:orientation val="minMax"/>
        </c:scaling>
        <c:delete val="0"/>
        <c:axPos val="l"/>
        <c:majorGridlines/>
        <c:numFmt formatCode="0" sourceLinked="1"/>
        <c:majorTickMark val="out"/>
        <c:minorTickMark val="none"/>
        <c:tickLblPos val="nextTo"/>
        <c:crossAx val="35268804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TriangleGraph!$B$63:$F$63</c:f>
          <c:strCache>
            <c:ptCount val="5"/>
            <c:pt idx="0">
              <c:v>0</c:v>
            </c:pt>
            <c:pt idx="1">
              <c:v>Triangle Graph Over Time as of</c:v>
            </c:pt>
            <c:pt idx="3">
              <c:v>0</c:v>
            </c:pt>
            <c:pt idx="4">
              <c:v>0</c:v>
            </c:pt>
          </c:strCache>
        </c:strRef>
      </c:tx>
      <c:overlay val="0"/>
    </c:title>
    <c:autoTitleDeleted val="0"/>
    <c:view3D>
      <c:rotX val="15"/>
      <c:rotY val="20"/>
      <c:depthPercent val="100"/>
      <c:rAngAx val="0"/>
    </c:view3D>
    <c:floor>
      <c:thickness val="0"/>
    </c:floor>
    <c:sideWall>
      <c:thickness val="0"/>
    </c:sideWall>
    <c:backWall>
      <c:thickness val="0"/>
    </c:backWall>
    <c:plotArea>
      <c:layout/>
      <c:area3DChart>
        <c:grouping val="stacked"/>
        <c:varyColors val="0"/>
        <c:ser>
          <c:idx val="0"/>
          <c:order val="0"/>
          <c:tx>
            <c:strRef>
              <c:f>TriangleGraph!$B$65</c:f>
              <c:strCache>
                <c:ptCount val="1"/>
                <c:pt idx="0">
                  <c:v>0-1 Referrals</c:v>
                </c:pt>
              </c:strCache>
            </c:strRef>
          </c:tx>
          <c:spPr>
            <a:solidFill>
              <a:srgbClr val="00B050"/>
            </a:solidFill>
          </c:spPr>
          <c:cat>
            <c:strRef>
              <c:f>TriangleGraph!$D$64:$H$64</c:f>
              <c:strCache>
                <c:ptCount val="5"/>
                <c:pt idx="0">
                  <c:v>2021/2022</c:v>
                </c:pt>
                <c:pt idx="1">
                  <c:v>2022/2023</c:v>
                </c:pt>
                <c:pt idx="2">
                  <c:v>2023/2024</c:v>
                </c:pt>
                <c:pt idx="3">
                  <c:v>2024/2025</c:v>
                </c:pt>
                <c:pt idx="4">
                  <c:v>2025/2026</c:v>
                </c:pt>
              </c:strCache>
            </c:strRef>
          </c:cat>
          <c:val>
            <c:numRef>
              <c:f>TriangleGraph!$D$65:$H$65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0C0A-4544-84DB-CB4C8CA48EF7}"/>
            </c:ext>
          </c:extLst>
        </c:ser>
        <c:ser>
          <c:idx val="1"/>
          <c:order val="1"/>
          <c:tx>
            <c:strRef>
              <c:f>TriangleGraph!$B$66</c:f>
              <c:strCache>
                <c:ptCount val="1"/>
                <c:pt idx="0">
                  <c:v>2-5 Referrals</c:v>
                </c:pt>
              </c:strCache>
            </c:strRef>
          </c:tx>
          <c:spPr>
            <a:solidFill>
              <a:srgbClr val="FFFF00"/>
            </a:solidFill>
          </c:spPr>
          <c:cat>
            <c:strRef>
              <c:f>TriangleGraph!$D$64:$H$64</c:f>
              <c:strCache>
                <c:ptCount val="5"/>
                <c:pt idx="0">
                  <c:v>2021/2022</c:v>
                </c:pt>
                <c:pt idx="1">
                  <c:v>2022/2023</c:v>
                </c:pt>
                <c:pt idx="2">
                  <c:v>2023/2024</c:v>
                </c:pt>
                <c:pt idx="3">
                  <c:v>2024/2025</c:v>
                </c:pt>
                <c:pt idx="4">
                  <c:v>2025/2026</c:v>
                </c:pt>
              </c:strCache>
            </c:strRef>
          </c:cat>
          <c:val>
            <c:numRef>
              <c:f>TriangleGraph!$D$66:$H$66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0C0A-4544-84DB-CB4C8CA48EF7}"/>
            </c:ext>
          </c:extLst>
        </c:ser>
        <c:ser>
          <c:idx val="2"/>
          <c:order val="2"/>
          <c:tx>
            <c:strRef>
              <c:f>TriangleGraph!$B$67</c:f>
              <c:strCache>
                <c:ptCount val="1"/>
                <c:pt idx="0">
                  <c:v>6+ Referrals</c:v>
                </c:pt>
              </c:strCache>
            </c:strRef>
          </c:tx>
          <c:spPr>
            <a:solidFill>
              <a:srgbClr val="FF0000"/>
            </a:solidFill>
          </c:spPr>
          <c:cat>
            <c:strRef>
              <c:f>TriangleGraph!$D$64:$H$64</c:f>
              <c:strCache>
                <c:ptCount val="5"/>
                <c:pt idx="0">
                  <c:v>2021/2022</c:v>
                </c:pt>
                <c:pt idx="1">
                  <c:v>2022/2023</c:v>
                </c:pt>
                <c:pt idx="2">
                  <c:v>2023/2024</c:v>
                </c:pt>
                <c:pt idx="3">
                  <c:v>2024/2025</c:v>
                </c:pt>
                <c:pt idx="4">
                  <c:v>2025/2026</c:v>
                </c:pt>
              </c:strCache>
            </c:strRef>
          </c:cat>
          <c:val>
            <c:numRef>
              <c:f>TriangleGraph!$D$67:$H$67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0C0A-4544-84DB-CB4C8CA48EF7}"/>
            </c:ext>
          </c:extLst>
        </c:ser>
        <c:dLbls>
          <c:showLegendKey val="0"/>
          <c:showVal val="0"/>
          <c:showCatName val="0"/>
          <c:showSerName val="0"/>
          <c:showPercent val="0"/>
          <c:showBubbleSize val="0"/>
        </c:dLbls>
        <c:axId val="352687256"/>
        <c:axId val="352689608"/>
        <c:axId val="0"/>
      </c:area3DChart>
      <c:catAx>
        <c:axId val="352687256"/>
        <c:scaling>
          <c:orientation val="minMax"/>
        </c:scaling>
        <c:delete val="0"/>
        <c:axPos val="b"/>
        <c:numFmt formatCode="General" sourceLinked="1"/>
        <c:majorTickMark val="none"/>
        <c:minorTickMark val="none"/>
        <c:tickLblPos val="nextTo"/>
        <c:crossAx val="352689608"/>
        <c:crosses val="autoZero"/>
        <c:auto val="1"/>
        <c:lblAlgn val="ctr"/>
        <c:lblOffset val="100"/>
        <c:noMultiLvlLbl val="0"/>
      </c:catAx>
      <c:valAx>
        <c:axId val="352689608"/>
        <c:scaling>
          <c:orientation val="minMax"/>
        </c:scaling>
        <c:delete val="0"/>
        <c:axPos val="l"/>
        <c:majorGridlines/>
        <c:title>
          <c:overlay val="0"/>
        </c:title>
        <c:numFmt formatCode="0.00%" sourceLinked="1"/>
        <c:majorTickMark val="none"/>
        <c:minorTickMark val="none"/>
        <c:tickLblPos val="nextTo"/>
        <c:crossAx val="352687256"/>
        <c:crosses val="autoZero"/>
        <c:crossBetween val="midCat"/>
      </c:valAx>
      <c:spPr>
        <a:noFill/>
        <a:ln w="25400">
          <a:noFill/>
        </a:ln>
      </c:spPr>
    </c:plotArea>
    <c:legend>
      <c:legendPos val="r"/>
      <c:overlay val="0"/>
    </c:legend>
    <c:plotVisOnly val="1"/>
    <c:dispBlanksAs val="zero"/>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Behavior!$A$36:$H$36</c:f>
          <c:strCache>
            <c:ptCount val="8"/>
            <c:pt idx="0">
              <c:v>0</c:v>
            </c:pt>
            <c:pt idx="1">
              <c:v>0</c:v>
            </c:pt>
            <c:pt idx="2">
              <c:v>ODR's by Behavior</c:v>
            </c:pt>
          </c:strCache>
        </c:strRef>
      </c:tx>
      <c:overlay val="0"/>
      <c:spPr>
        <a:noFill/>
        <a:ln w="25400">
          <a:noFill/>
        </a:ln>
      </c:spPr>
    </c:title>
    <c:autoTitleDeleted val="0"/>
    <c:plotArea>
      <c:layout>
        <c:manualLayout>
          <c:layoutTarget val="inner"/>
          <c:xMode val="edge"/>
          <c:yMode val="edge"/>
          <c:x val="5.9805285118219788E-2"/>
          <c:y val="0.15730337078651691"/>
          <c:w val="0.85118219749652291"/>
          <c:h val="0.50842696629213457"/>
        </c:manualLayout>
      </c:layout>
      <c:barChart>
        <c:barDir val="col"/>
        <c:grouping val="clustered"/>
        <c:varyColors val="0"/>
        <c:ser>
          <c:idx val="0"/>
          <c:order val="0"/>
          <c:tx>
            <c:strRef>
              <c:f>Behavior!$B$36</c:f>
              <c:strCache>
                <c:ptCount val="1"/>
                <c:pt idx="0">
                  <c:v>0</c:v>
                </c:pt>
              </c:strCache>
            </c:strRef>
          </c:tx>
          <c:invertIfNegative val="0"/>
          <c:cat>
            <c:strRef>
              <c:f>Behavior!$A$37:$A$60</c:f>
              <c:strCache>
                <c:ptCount val="24"/>
                <c:pt idx="0">
                  <c:v>Inappro. Lang</c:v>
                </c:pt>
                <c:pt idx="1">
                  <c:v>Aggression/Fight</c:v>
                </c:pt>
                <c:pt idx="2">
                  <c:v>Disrespect</c:v>
                </c:pt>
                <c:pt idx="3">
                  <c:v>Lying</c:v>
                </c:pt>
                <c:pt idx="4">
                  <c:v>Harrass</c:v>
                </c:pt>
                <c:pt idx="5">
                  <c:v>Disruption</c:v>
                </c:pt>
                <c:pt idx="6">
                  <c:v>Tardy</c:v>
                </c:pt>
                <c:pt idx="7">
                  <c:v>Skip</c:v>
                </c:pt>
                <c:pt idx="8">
                  <c:v>Prop Damage</c:v>
                </c:pt>
                <c:pt idx="9">
                  <c:v>Forgery/Theft</c:v>
                </c:pt>
                <c:pt idx="10">
                  <c:v>Dress</c:v>
                </c:pt>
                <c:pt idx="11">
                  <c:v>Tech</c:v>
                </c:pt>
                <c:pt idx="12">
                  <c:v>Innapro. Affect.</c:v>
                </c:pt>
                <c:pt idx="13">
                  <c:v>Out Bounds</c:v>
                </c:pt>
                <c:pt idx="14">
                  <c:v>Gang Display</c:v>
                </c:pt>
                <c:pt idx="15">
                  <c:v>Tobacco</c:v>
                </c:pt>
                <c:pt idx="16">
                  <c:v>Alcohol</c:v>
                </c:pt>
                <c:pt idx="17">
                  <c:v>Drugs</c:v>
                </c:pt>
                <c:pt idx="18">
                  <c:v>Combust</c:v>
                </c:pt>
                <c:pt idx="19">
                  <c:v>Bomb</c:v>
                </c:pt>
                <c:pt idx="20">
                  <c:v>Arson</c:v>
                </c:pt>
                <c:pt idx="21">
                  <c:v>Weapons</c:v>
                </c:pt>
                <c:pt idx="22">
                  <c:v>Other</c:v>
                </c:pt>
                <c:pt idx="23">
                  <c:v>Unknown</c:v>
                </c:pt>
              </c:strCache>
            </c:strRef>
          </c:cat>
          <c:val>
            <c:numRef>
              <c:f>Behavior!$B$37:$B$60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5C7C-4C2E-894F-E47325B644ED}"/>
            </c:ext>
          </c:extLst>
        </c:ser>
        <c:dLbls>
          <c:showLegendKey val="0"/>
          <c:showVal val="0"/>
          <c:showCatName val="0"/>
          <c:showSerName val="0"/>
          <c:showPercent val="0"/>
          <c:showBubbleSize val="0"/>
        </c:dLbls>
        <c:gapWidth val="150"/>
        <c:axId val="132388504"/>
        <c:axId val="132388896"/>
      </c:barChart>
      <c:catAx>
        <c:axId val="132388504"/>
        <c:scaling>
          <c:orientation val="minMax"/>
        </c:scaling>
        <c:delete val="0"/>
        <c:axPos val="b"/>
        <c:numFmt formatCode="General" sourceLinked="1"/>
        <c:majorTickMark val="out"/>
        <c:minorTickMark val="none"/>
        <c:tickLblPos val="nextTo"/>
        <c:txPr>
          <a:bodyPr rot="-5400000"/>
          <a:lstStyle/>
          <a:p>
            <a:pPr>
              <a:defRPr/>
            </a:pPr>
            <a:endParaRPr lang="en-US"/>
          </a:p>
        </c:txPr>
        <c:crossAx val="132388896"/>
        <c:crosses val="autoZero"/>
        <c:auto val="1"/>
        <c:lblAlgn val="ctr"/>
        <c:lblOffset val="100"/>
        <c:noMultiLvlLbl val="0"/>
      </c:catAx>
      <c:valAx>
        <c:axId val="132388896"/>
        <c:scaling>
          <c:orientation val="minMax"/>
        </c:scaling>
        <c:delete val="0"/>
        <c:axPos val="l"/>
        <c:majorGridlines/>
        <c:numFmt formatCode="General" sourceLinked="1"/>
        <c:majorTickMark val="out"/>
        <c:minorTickMark val="none"/>
        <c:tickLblPos val="nextTo"/>
        <c:crossAx val="132388504"/>
        <c:crosses val="autoZero"/>
        <c:crossBetween val="between"/>
      </c:valAx>
    </c:plotArea>
    <c:legend>
      <c:legendPos val="r"/>
      <c:layout>
        <c:manualLayout>
          <c:xMode val="edge"/>
          <c:yMode val="edge"/>
          <c:x val="0.89290681502086233"/>
          <c:y val="0.53089887640449562"/>
          <c:w val="0.10013908205841454"/>
          <c:h val="6.7415730337078775E-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'Per Day'!$A$11:$G$11</c:f>
          <c:strCache>
            <c:ptCount val="7"/>
            <c:pt idx="0">
              <c:v>0</c:v>
            </c:pt>
            <c:pt idx="1">
              <c:v>Major Referrals Per Day Per Month Over Time</c:v>
            </c:pt>
          </c:strCache>
        </c:strRef>
      </c:tx>
      <c:layout>
        <c:manualLayout>
          <c:xMode val="edge"/>
          <c:yMode val="edge"/>
          <c:x val="0.31929353354609991"/>
          <c:y val="2.3226254074648161E-2"/>
        </c:manualLayout>
      </c:layout>
      <c:overlay val="0"/>
      <c:spPr>
        <a:noFill/>
        <a:ln w="25400">
          <a:noFill/>
        </a:ln>
      </c:spPr>
      <c:txPr>
        <a:bodyPr/>
        <a:lstStyle/>
        <a:p>
          <a:pPr>
            <a:defRPr b="1"/>
          </a:pPr>
          <a:endParaRPr lang="en-US"/>
        </a:p>
      </c:txPr>
    </c:title>
    <c:autoTitleDeleted val="0"/>
    <c:plotArea>
      <c:layout/>
      <c:barChart>
        <c:barDir val="col"/>
        <c:grouping val="clustered"/>
        <c:varyColors val="0"/>
        <c:ser>
          <c:idx val="0"/>
          <c:order val="0"/>
          <c:tx>
            <c:strRef>
              <c:f>'Per Day'!$B$30</c:f>
              <c:strCache>
                <c:ptCount val="1"/>
                <c:pt idx="0">
                  <c:v>2021/2022</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Day'!$B$31:$B$42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C01-409B-8DAB-2F70EF51BB8E}"/>
            </c:ext>
          </c:extLst>
        </c:ser>
        <c:ser>
          <c:idx val="1"/>
          <c:order val="1"/>
          <c:tx>
            <c:strRef>
              <c:f>'Per Day'!$C$30</c:f>
              <c:strCache>
                <c:ptCount val="1"/>
                <c:pt idx="0">
                  <c:v>2022/2023</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Day'!$C$31:$C$42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C01-409B-8DAB-2F70EF51BB8E}"/>
            </c:ext>
          </c:extLst>
        </c:ser>
        <c:ser>
          <c:idx val="2"/>
          <c:order val="2"/>
          <c:tx>
            <c:strRef>
              <c:f>'Per Day'!$D$30</c:f>
              <c:strCache>
                <c:ptCount val="1"/>
                <c:pt idx="0">
                  <c:v>2023/2024</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Day'!$D$31:$D$42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C01-409B-8DAB-2F70EF51BB8E}"/>
            </c:ext>
          </c:extLst>
        </c:ser>
        <c:ser>
          <c:idx val="3"/>
          <c:order val="3"/>
          <c:tx>
            <c:strRef>
              <c:f>'Per Day'!$E$30</c:f>
              <c:strCache>
                <c:ptCount val="1"/>
                <c:pt idx="0">
                  <c:v>2024/2025</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Day'!$E$31:$E$42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4C01-409B-8DAB-2F70EF51BB8E}"/>
            </c:ext>
          </c:extLst>
        </c:ser>
        <c:ser>
          <c:idx val="4"/>
          <c:order val="4"/>
          <c:tx>
            <c:strRef>
              <c:f>'Per Day'!$F$30</c:f>
              <c:strCache>
                <c:ptCount val="1"/>
                <c:pt idx="0">
                  <c:v>2025/2026</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Day'!$F$31:$F$42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4C01-409B-8DAB-2F70EF51BB8E}"/>
            </c:ext>
          </c:extLst>
        </c:ser>
        <c:dLbls>
          <c:showLegendKey val="0"/>
          <c:showVal val="0"/>
          <c:showCatName val="0"/>
          <c:showSerName val="0"/>
          <c:showPercent val="0"/>
          <c:showBubbleSize val="0"/>
        </c:dLbls>
        <c:gapWidth val="150"/>
        <c:axId val="352693136"/>
        <c:axId val="352693528"/>
      </c:barChart>
      <c:catAx>
        <c:axId val="352693136"/>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352693528"/>
        <c:crosses val="autoZero"/>
        <c:auto val="1"/>
        <c:lblAlgn val="ctr"/>
        <c:lblOffset val="100"/>
        <c:noMultiLvlLbl val="0"/>
      </c:catAx>
      <c:valAx>
        <c:axId val="352693528"/>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693136"/>
        <c:crosses val="autoZero"/>
        <c:crossBetween val="between"/>
      </c:valAx>
      <c:spPr>
        <a:solidFill>
          <a:srgbClr val="FFFFFF"/>
        </a:solidFill>
        <a:ln w="25400">
          <a:noFill/>
        </a:ln>
      </c:spPr>
    </c:plotArea>
    <c:legend>
      <c:legendPos val="r"/>
      <c:layout>
        <c:manualLayout>
          <c:xMode val="edge"/>
          <c:yMode val="edge"/>
          <c:x val="0.82660332541567694"/>
          <c:y val="0.49593495934959386"/>
          <c:w val="0.1464416324258844"/>
          <c:h val="0.27783737829686456"/>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11" r="0.7500000000000021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TriangleGraph!$B$74:$F$74</c:f>
          <c:strCache>
            <c:ptCount val="5"/>
            <c:pt idx="0">
              <c:v>0</c:v>
            </c:pt>
            <c:pt idx="1">
              <c:v>National Norms: Grades K-6 </c:v>
            </c:pt>
            <c:pt idx="2">
              <c:v>Triangle Graph</c:v>
            </c:pt>
            <c:pt idx="3">
              <c:v>0</c:v>
            </c:pt>
            <c:pt idx="4">
              <c:v>0</c:v>
            </c:pt>
          </c:strCache>
        </c:strRef>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percentStacked"/>
        <c:varyColors val="0"/>
        <c:ser>
          <c:idx val="0"/>
          <c:order val="0"/>
          <c:tx>
            <c:strRef>
              <c:f>TriangleGraph!$B$65</c:f>
              <c:strCache>
                <c:ptCount val="1"/>
                <c:pt idx="0">
                  <c:v>0-1 Referrals</c:v>
                </c:pt>
              </c:strCache>
            </c:strRef>
          </c:tx>
          <c:spPr>
            <a:solidFill>
              <a:srgbClr val="00B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(TriangleGraph!$C$64,TriangleGraph!$H$64)</c:f>
              <c:strCache>
                <c:ptCount val="2"/>
                <c:pt idx="0">
                  <c:v>National Norms: Grades K-6 </c:v>
                </c:pt>
                <c:pt idx="1">
                  <c:v>2025/2026</c:v>
                </c:pt>
              </c:strCache>
            </c:strRef>
          </c:cat>
          <c:val>
            <c:numRef>
              <c:f>(TriangleGraph!$C$65,TriangleGraph!$H$65)</c:f>
              <c:numCache>
                <c:formatCode>0.00%</c:formatCode>
                <c:ptCount val="2"/>
                <c:pt idx="0">
                  <c:v>0.91310000000000002</c:v>
                </c:pt>
                <c:pt idx="1">
                  <c:v>0</c:v>
                </c:pt>
              </c:numCache>
            </c:numRef>
          </c:val>
          <c:extLst>
            <c:ext xmlns:c16="http://schemas.microsoft.com/office/drawing/2014/chart" uri="{C3380CC4-5D6E-409C-BE32-E72D297353CC}">
              <c16:uniqueId val="{00000000-4239-4D8B-AAA9-E33C51E2CEEA}"/>
            </c:ext>
          </c:extLst>
        </c:ser>
        <c:ser>
          <c:idx val="1"/>
          <c:order val="1"/>
          <c:tx>
            <c:strRef>
              <c:f>TriangleGraph!$B$66</c:f>
              <c:strCache>
                <c:ptCount val="1"/>
                <c:pt idx="0">
                  <c:v>2-5 Referrals</c:v>
                </c:pt>
              </c:strCache>
            </c:strRef>
          </c:tx>
          <c:spPr>
            <a:solidFill>
              <a:srgbClr val="FFFF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(TriangleGraph!$C$64,TriangleGraph!$H$64)</c:f>
              <c:strCache>
                <c:ptCount val="2"/>
                <c:pt idx="0">
                  <c:v>National Norms: Grades K-6 </c:v>
                </c:pt>
                <c:pt idx="1">
                  <c:v>2025/2026</c:v>
                </c:pt>
              </c:strCache>
            </c:strRef>
          </c:cat>
          <c:val>
            <c:numRef>
              <c:f>(TriangleGraph!$C$66,TriangleGraph!$H$66)</c:f>
              <c:numCache>
                <c:formatCode>0.00%</c:formatCode>
                <c:ptCount val="2"/>
                <c:pt idx="0">
                  <c:v>5.74E-2</c:v>
                </c:pt>
                <c:pt idx="1">
                  <c:v>0</c:v>
                </c:pt>
              </c:numCache>
            </c:numRef>
          </c:val>
          <c:extLst>
            <c:ext xmlns:c16="http://schemas.microsoft.com/office/drawing/2014/chart" uri="{C3380CC4-5D6E-409C-BE32-E72D297353CC}">
              <c16:uniqueId val="{00000001-4239-4D8B-AAA9-E33C51E2CEEA}"/>
            </c:ext>
          </c:extLst>
        </c:ser>
        <c:ser>
          <c:idx val="2"/>
          <c:order val="2"/>
          <c:tx>
            <c:strRef>
              <c:f>TriangleGraph!$B$67</c:f>
              <c:strCache>
                <c:ptCount val="1"/>
                <c:pt idx="0">
                  <c:v>6+ Referrals</c:v>
                </c:pt>
              </c:strCache>
            </c:strRef>
          </c:tx>
          <c:spPr>
            <a:solidFill>
              <a:srgbClr val="FF0000"/>
            </a:solidFill>
          </c:spPr>
          <c:invertIfNegative val="0"/>
          <c:dLbls>
            <c:dLbl>
              <c:idx val="0"/>
              <c:layout>
                <c:manualLayout>
                  <c:x val="1.6494841790222845E-2"/>
                  <c:y val="-6.28272078637897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0A-43E8-BF19-A6F8162665B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(TriangleGraph!$C$64,TriangleGraph!$H$64)</c:f>
              <c:strCache>
                <c:ptCount val="2"/>
                <c:pt idx="0">
                  <c:v>National Norms: Grades K-6 </c:v>
                </c:pt>
                <c:pt idx="1">
                  <c:v>2025/2026</c:v>
                </c:pt>
              </c:strCache>
            </c:strRef>
          </c:cat>
          <c:val>
            <c:numRef>
              <c:f>(TriangleGraph!$C$67,TriangleGraph!$H$67)</c:f>
              <c:numCache>
                <c:formatCode>0.00%</c:formatCode>
                <c:ptCount val="2"/>
                <c:pt idx="0">
                  <c:v>2.9499999999999998E-2</c:v>
                </c:pt>
                <c:pt idx="1">
                  <c:v>0</c:v>
                </c:pt>
              </c:numCache>
            </c:numRef>
          </c:val>
          <c:extLst>
            <c:ext xmlns:c16="http://schemas.microsoft.com/office/drawing/2014/chart" uri="{C3380CC4-5D6E-409C-BE32-E72D297353CC}">
              <c16:uniqueId val="{00000002-4239-4D8B-AAA9-E33C51E2CEEA}"/>
            </c:ext>
          </c:extLst>
        </c:ser>
        <c:dLbls>
          <c:showLegendKey val="0"/>
          <c:showVal val="1"/>
          <c:showCatName val="0"/>
          <c:showSerName val="0"/>
          <c:showPercent val="0"/>
          <c:showBubbleSize val="0"/>
        </c:dLbls>
        <c:gapWidth val="55"/>
        <c:gapDepth val="55"/>
        <c:shape val="pyramid"/>
        <c:axId val="353097088"/>
        <c:axId val="353095128"/>
        <c:axId val="0"/>
      </c:bar3DChart>
      <c:catAx>
        <c:axId val="353097088"/>
        <c:scaling>
          <c:orientation val="minMax"/>
        </c:scaling>
        <c:delete val="0"/>
        <c:axPos val="b"/>
        <c:numFmt formatCode="General" sourceLinked="1"/>
        <c:majorTickMark val="none"/>
        <c:minorTickMark val="none"/>
        <c:tickLblPos val="nextTo"/>
        <c:crossAx val="353095128"/>
        <c:crosses val="autoZero"/>
        <c:auto val="1"/>
        <c:lblAlgn val="ctr"/>
        <c:lblOffset val="100"/>
        <c:noMultiLvlLbl val="0"/>
      </c:catAx>
      <c:valAx>
        <c:axId val="353095128"/>
        <c:scaling>
          <c:orientation val="minMax"/>
          <c:max val="1"/>
          <c:min val="0"/>
        </c:scaling>
        <c:delete val="0"/>
        <c:axPos val="l"/>
        <c:majorGridlines/>
        <c:numFmt formatCode="0%" sourceLinked="1"/>
        <c:majorTickMark val="none"/>
        <c:minorTickMark val="none"/>
        <c:tickLblPos val="nextTo"/>
        <c:crossAx val="353097088"/>
        <c:crosses val="autoZero"/>
        <c:crossBetween val="between"/>
      </c:valAx>
      <c:spPr>
        <a:noFill/>
        <a:ln w="25400">
          <a:noFill/>
        </a:ln>
      </c:spPr>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TriangleGraph!$B$63:$F$63</c:f>
          <c:strCache>
            <c:ptCount val="5"/>
            <c:pt idx="0">
              <c:v>0</c:v>
            </c:pt>
            <c:pt idx="1">
              <c:v>Triangle Graph Over Time as of</c:v>
            </c:pt>
            <c:pt idx="3">
              <c:v>0</c:v>
            </c:pt>
            <c:pt idx="4">
              <c:v>0</c:v>
            </c:pt>
          </c:strCache>
        </c:strRef>
      </c:tx>
      <c:overlay val="0"/>
    </c:title>
    <c:autoTitleDeleted val="0"/>
    <c:view3D>
      <c:rotX val="15"/>
      <c:rotY val="20"/>
      <c:depthPercent val="100"/>
      <c:rAngAx val="0"/>
    </c:view3D>
    <c:floor>
      <c:thickness val="0"/>
    </c:floor>
    <c:sideWall>
      <c:thickness val="0"/>
    </c:sideWall>
    <c:backWall>
      <c:thickness val="0"/>
    </c:backWall>
    <c:plotArea>
      <c:layout/>
      <c:area3DChart>
        <c:grouping val="stacked"/>
        <c:varyColors val="0"/>
        <c:ser>
          <c:idx val="0"/>
          <c:order val="0"/>
          <c:tx>
            <c:strRef>
              <c:f>TriangleGraph!$B$65</c:f>
              <c:strCache>
                <c:ptCount val="1"/>
                <c:pt idx="0">
                  <c:v>0-1 Referrals</c:v>
                </c:pt>
              </c:strCache>
            </c:strRef>
          </c:tx>
          <c:spPr>
            <a:solidFill>
              <a:srgbClr val="00B050"/>
            </a:solidFill>
          </c:spPr>
          <c:cat>
            <c:strRef>
              <c:f>TriangleGraph!$D$64:$H$64</c:f>
              <c:strCache>
                <c:ptCount val="5"/>
                <c:pt idx="0">
                  <c:v>2021/2022</c:v>
                </c:pt>
                <c:pt idx="1">
                  <c:v>2022/2023</c:v>
                </c:pt>
                <c:pt idx="2">
                  <c:v>2023/2024</c:v>
                </c:pt>
                <c:pt idx="3">
                  <c:v>2024/2025</c:v>
                </c:pt>
                <c:pt idx="4">
                  <c:v>2025/2026</c:v>
                </c:pt>
              </c:strCache>
            </c:strRef>
          </c:cat>
          <c:val>
            <c:numRef>
              <c:f>TriangleGraph!$D$65:$H$65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7C4E-4A2C-AD99-895A2EBA7C7A}"/>
            </c:ext>
          </c:extLst>
        </c:ser>
        <c:ser>
          <c:idx val="1"/>
          <c:order val="1"/>
          <c:tx>
            <c:strRef>
              <c:f>TriangleGraph!$B$66</c:f>
              <c:strCache>
                <c:ptCount val="1"/>
                <c:pt idx="0">
                  <c:v>2-5 Referrals</c:v>
                </c:pt>
              </c:strCache>
            </c:strRef>
          </c:tx>
          <c:spPr>
            <a:solidFill>
              <a:srgbClr val="FFFF00"/>
            </a:solidFill>
          </c:spPr>
          <c:cat>
            <c:strRef>
              <c:f>TriangleGraph!$D$64:$H$64</c:f>
              <c:strCache>
                <c:ptCount val="5"/>
                <c:pt idx="0">
                  <c:v>2021/2022</c:v>
                </c:pt>
                <c:pt idx="1">
                  <c:v>2022/2023</c:v>
                </c:pt>
                <c:pt idx="2">
                  <c:v>2023/2024</c:v>
                </c:pt>
                <c:pt idx="3">
                  <c:v>2024/2025</c:v>
                </c:pt>
                <c:pt idx="4">
                  <c:v>2025/2026</c:v>
                </c:pt>
              </c:strCache>
            </c:strRef>
          </c:cat>
          <c:val>
            <c:numRef>
              <c:f>TriangleGraph!$D$66:$H$66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7C4E-4A2C-AD99-895A2EBA7C7A}"/>
            </c:ext>
          </c:extLst>
        </c:ser>
        <c:ser>
          <c:idx val="2"/>
          <c:order val="2"/>
          <c:tx>
            <c:strRef>
              <c:f>TriangleGraph!$B$67</c:f>
              <c:strCache>
                <c:ptCount val="1"/>
                <c:pt idx="0">
                  <c:v>6+ Referrals</c:v>
                </c:pt>
              </c:strCache>
            </c:strRef>
          </c:tx>
          <c:spPr>
            <a:solidFill>
              <a:srgbClr val="FF0000"/>
            </a:solidFill>
          </c:spPr>
          <c:cat>
            <c:strRef>
              <c:f>TriangleGraph!$D$64:$H$64</c:f>
              <c:strCache>
                <c:ptCount val="5"/>
                <c:pt idx="0">
                  <c:v>2021/2022</c:v>
                </c:pt>
                <c:pt idx="1">
                  <c:v>2022/2023</c:v>
                </c:pt>
                <c:pt idx="2">
                  <c:v>2023/2024</c:v>
                </c:pt>
                <c:pt idx="3">
                  <c:v>2024/2025</c:v>
                </c:pt>
                <c:pt idx="4">
                  <c:v>2025/2026</c:v>
                </c:pt>
              </c:strCache>
            </c:strRef>
          </c:cat>
          <c:val>
            <c:numRef>
              <c:f>TriangleGraph!$D$67:$H$67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7C4E-4A2C-AD99-895A2EBA7C7A}"/>
            </c:ext>
          </c:extLst>
        </c:ser>
        <c:dLbls>
          <c:showLegendKey val="0"/>
          <c:showVal val="0"/>
          <c:showCatName val="0"/>
          <c:showSerName val="0"/>
          <c:showPercent val="0"/>
          <c:showBubbleSize val="0"/>
        </c:dLbls>
        <c:axId val="353095520"/>
        <c:axId val="353097480"/>
        <c:axId val="0"/>
      </c:area3DChart>
      <c:catAx>
        <c:axId val="353095520"/>
        <c:scaling>
          <c:orientation val="minMax"/>
        </c:scaling>
        <c:delete val="0"/>
        <c:axPos val="b"/>
        <c:numFmt formatCode="General" sourceLinked="1"/>
        <c:majorTickMark val="none"/>
        <c:minorTickMark val="none"/>
        <c:tickLblPos val="nextTo"/>
        <c:crossAx val="353097480"/>
        <c:crosses val="autoZero"/>
        <c:auto val="1"/>
        <c:lblAlgn val="ctr"/>
        <c:lblOffset val="100"/>
        <c:noMultiLvlLbl val="0"/>
      </c:catAx>
      <c:valAx>
        <c:axId val="353097480"/>
        <c:scaling>
          <c:orientation val="minMax"/>
        </c:scaling>
        <c:delete val="0"/>
        <c:axPos val="l"/>
        <c:majorGridlines/>
        <c:title>
          <c:overlay val="0"/>
        </c:title>
        <c:numFmt formatCode="0%" sourceLinked="0"/>
        <c:majorTickMark val="none"/>
        <c:minorTickMark val="none"/>
        <c:tickLblPos val="nextTo"/>
        <c:crossAx val="353095520"/>
        <c:crosses val="autoZero"/>
        <c:crossBetween val="midCat"/>
      </c:valAx>
      <c:spPr>
        <a:noFill/>
        <a:ln w="25400">
          <a:noFill/>
        </a:ln>
      </c:spPr>
    </c:plotArea>
    <c:legend>
      <c:legendPos val="r"/>
      <c:overlay val="0"/>
    </c:legend>
    <c:plotVisOnly val="1"/>
    <c:dispBlanksAs val="zero"/>
    <c:showDLblsOverMax val="0"/>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Behavior!$B$8:$O$8</c:f>
          <c:strCache>
            <c:ptCount val="14"/>
            <c:pt idx="0">
              <c:v>0</c:v>
            </c:pt>
            <c:pt idx="4">
              <c:v>Cumulative Behavior for</c:v>
            </c:pt>
            <c:pt idx="8">
              <c:v>0</c:v>
            </c:pt>
            <c:pt idx="9">
              <c:v>School Year as of</c:v>
            </c:pt>
            <c:pt idx="12">
              <c:v>0</c:v>
            </c:pt>
          </c:strCache>
        </c:strRef>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Behavior!$A$9:$A$33</c:f>
              <c:strCache>
                <c:ptCount val="25"/>
                <c:pt idx="1">
                  <c:v>Inappro. Lang</c:v>
                </c:pt>
                <c:pt idx="2">
                  <c:v>Aggression/Fight</c:v>
                </c:pt>
                <c:pt idx="3">
                  <c:v>Disrespect</c:v>
                </c:pt>
                <c:pt idx="4">
                  <c:v>Lying</c:v>
                </c:pt>
                <c:pt idx="5">
                  <c:v>Harrass</c:v>
                </c:pt>
                <c:pt idx="6">
                  <c:v>Disruption</c:v>
                </c:pt>
                <c:pt idx="7">
                  <c:v>Tardy</c:v>
                </c:pt>
                <c:pt idx="8">
                  <c:v>Skip</c:v>
                </c:pt>
                <c:pt idx="9">
                  <c:v>Prop Damage</c:v>
                </c:pt>
                <c:pt idx="10">
                  <c:v>Forgery/Theft</c:v>
                </c:pt>
                <c:pt idx="11">
                  <c:v>Dress</c:v>
                </c:pt>
                <c:pt idx="12">
                  <c:v>Tech</c:v>
                </c:pt>
                <c:pt idx="13">
                  <c:v>Innapro. Affect.</c:v>
                </c:pt>
                <c:pt idx="14">
                  <c:v>Out Bounds</c:v>
                </c:pt>
                <c:pt idx="15">
                  <c:v>Gang Display</c:v>
                </c:pt>
                <c:pt idx="16">
                  <c:v>Tobacco</c:v>
                </c:pt>
                <c:pt idx="17">
                  <c:v>Alcohol</c:v>
                </c:pt>
                <c:pt idx="18">
                  <c:v>Drugs</c:v>
                </c:pt>
                <c:pt idx="19">
                  <c:v>Combust</c:v>
                </c:pt>
                <c:pt idx="20">
                  <c:v>Bomb</c:v>
                </c:pt>
                <c:pt idx="21">
                  <c:v>Arson</c:v>
                </c:pt>
                <c:pt idx="22">
                  <c:v>Weapons</c:v>
                </c:pt>
                <c:pt idx="23">
                  <c:v>Other</c:v>
                </c:pt>
                <c:pt idx="24">
                  <c:v>Unknown</c:v>
                </c:pt>
              </c:strCache>
            </c:strRef>
          </c:cat>
          <c:val>
            <c:numRef>
              <c:f>Behavior!$N$9:$N$33</c:f>
              <c:numCache>
                <c:formatCode>General</c:formatCode>
                <c:ptCount val="25"/>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8BC8-4C4B-8A07-95910601AB70}"/>
            </c:ext>
          </c:extLst>
        </c:ser>
        <c:dLbls>
          <c:showLegendKey val="0"/>
          <c:showVal val="0"/>
          <c:showCatName val="0"/>
          <c:showSerName val="0"/>
          <c:showPercent val="0"/>
          <c:showBubbleSize val="0"/>
        </c:dLbls>
        <c:gapWidth val="150"/>
        <c:shape val="box"/>
        <c:axId val="132389288"/>
        <c:axId val="132390072"/>
        <c:axId val="0"/>
      </c:bar3DChart>
      <c:catAx>
        <c:axId val="132389288"/>
        <c:scaling>
          <c:orientation val="minMax"/>
        </c:scaling>
        <c:delete val="0"/>
        <c:axPos val="b"/>
        <c:numFmt formatCode="General" sourceLinked="0"/>
        <c:majorTickMark val="none"/>
        <c:minorTickMark val="none"/>
        <c:tickLblPos val="nextTo"/>
        <c:crossAx val="132390072"/>
        <c:crosses val="autoZero"/>
        <c:auto val="1"/>
        <c:lblAlgn val="ctr"/>
        <c:lblOffset val="100"/>
        <c:noMultiLvlLbl val="0"/>
      </c:catAx>
      <c:valAx>
        <c:axId val="132390072"/>
        <c:scaling>
          <c:orientation val="minMax"/>
        </c:scaling>
        <c:delete val="0"/>
        <c:axPos val="l"/>
        <c:majorGridlines/>
        <c:numFmt formatCode="General" sourceLinked="1"/>
        <c:majorTickMark val="none"/>
        <c:minorTickMark val="none"/>
        <c:tickLblPos val="nextTo"/>
        <c:crossAx val="13238928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Location!$A$9:$L$9</c:f>
          <c:strCache>
            <c:ptCount val="12"/>
            <c:pt idx="0">
              <c:v>0</c:v>
            </c:pt>
            <c:pt idx="1">
              <c:v>Cumulative ODR by Location for</c:v>
            </c:pt>
            <c:pt idx="5">
              <c:v>0</c:v>
            </c:pt>
            <c:pt idx="6">
              <c:v>School year as of</c:v>
            </c:pt>
            <c:pt idx="8">
              <c:v>0</c:v>
            </c:pt>
          </c:strCache>
        </c:strRef>
      </c:tx>
      <c:layout>
        <c:manualLayout>
          <c:xMode val="edge"/>
          <c:yMode val="edge"/>
          <c:x val="0.24237700153252667"/>
          <c:y val="2.6402640264026427E-2"/>
        </c:manualLayout>
      </c:layout>
      <c:overlay val="0"/>
      <c:spPr>
        <a:noFill/>
        <a:ln w="25400">
          <a:noFill/>
        </a:ln>
      </c:spPr>
      <c:txPr>
        <a:bodyPr/>
        <a:lstStyle/>
        <a:p>
          <a:pPr>
            <a:defRPr b="1"/>
          </a:pPr>
          <a:endParaRPr lang="en-US"/>
        </a:p>
      </c:tx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Location!$A$11:$A$28</c:f>
              <c:strCache>
                <c:ptCount val="18"/>
                <c:pt idx="0">
                  <c:v>Classroom</c:v>
                </c:pt>
                <c:pt idx="1">
                  <c:v>Playground</c:v>
                </c:pt>
                <c:pt idx="2">
                  <c:v>Commons</c:v>
                </c:pt>
                <c:pt idx="3">
                  <c:v>Hall/Breezeway</c:v>
                </c:pt>
                <c:pt idx="4">
                  <c:v>Cafeteria</c:v>
                </c:pt>
                <c:pt idx="5">
                  <c:v>Bath/Restroom</c:v>
                </c:pt>
                <c:pt idx="6">
                  <c:v>Gym</c:v>
                </c:pt>
                <c:pt idx="7">
                  <c:v>Library</c:v>
                </c:pt>
                <c:pt idx="8">
                  <c:v>Bus Loading</c:v>
                </c:pt>
                <c:pt idx="9">
                  <c:v>Parking Lot</c:v>
                </c:pt>
                <c:pt idx="10">
                  <c:v>Bus</c:v>
                </c:pt>
                <c:pt idx="11">
                  <c:v>Special Event</c:v>
                </c:pt>
                <c:pt idx="12">
                  <c:v>Off-Campus</c:v>
                </c:pt>
                <c:pt idx="13">
                  <c:v>Stadium</c:v>
                </c:pt>
                <c:pt idx="14">
                  <c:v>Office</c:v>
                </c:pt>
                <c:pt idx="15">
                  <c:v>Locker Room</c:v>
                </c:pt>
                <c:pt idx="16">
                  <c:v>Other Location</c:v>
                </c:pt>
                <c:pt idx="17">
                  <c:v>Unknown Location</c:v>
                </c:pt>
              </c:strCache>
            </c:strRef>
          </c:cat>
          <c:val>
            <c:numRef>
              <c:f>Location!$N$11:$N$28</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227-4271-8EBD-D0ACF546D478}"/>
            </c:ext>
          </c:extLst>
        </c:ser>
        <c:dLbls>
          <c:showLegendKey val="0"/>
          <c:showVal val="0"/>
          <c:showCatName val="0"/>
          <c:showSerName val="0"/>
          <c:showPercent val="0"/>
          <c:showBubbleSize val="0"/>
        </c:dLbls>
        <c:gapWidth val="150"/>
        <c:shape val="box"/>
        <c:axId val="307756984"/>
        <c:axId val="307758552"/>
        <c:axId val="0"/>
      </c:bar3DChart>
      <c:catAx>
        <c:axId val="307756984"/>
        <c:scaling>
          <c:orientation val="minMax"/>
        </c:scaling>
        <c:delete val="0"/>
        <c:axPos val="b"/>
        <c:numFmt formatCode="General" sourceLinked="1"/>
        <c:majorTickMark val="none"/>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07758552"/>
        <c:crosses val="autoZero"/>
        <c:auto val="1"/>
        <c:lblAlgn val="ctr"/>
        <c:lblOffset val="100"/>
        <c:noMultiLvlLbl val="0"/>
      </c:catAx>
      <c:valAx>
        <c:axId val="307758552"/>
        <c:scaling>
          <c:orientation val="minMax"/>
        </c:scaling>
        <c:delete val="0"/>
        <c:axPos val="l"/>
        <c:majorGridlines>
          <c:spPr>
            <a:ln w="3175">
              <a:solidFill>
                <a:srgbClr val="808080"/>
              </a:solidFill>
              <a:prstDash val="solid"/>
            </a:ln>
          </c:spPr>
        </c:majorGridlines>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7756984"/>
        <c:crosses val="autoZero"/>
        <c:crossBetween val="between"/>
      </c:valAx>
      <c:spPr>
        <a:noFill/>
        <a:ln w="25400">
          <a:noFill/>
        </a:ln>
      </c:spPr>
    </c:plotArea>
    <c:legend>
      <c:legendPos val="r"/>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 r="0.75000000000000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Location!$A$33:$D$33</c:f>
          <c:strCache>
            <c:ptCount val="4"/>
            <c:pt idx="0">
              <c:v>0</c:v>
            </c:pt>
            <c:pt idx="1">
              <c:v>0</c:v>
            </c:pt>
            <c:pt idx="2">
              <c:v>ODR's by Location </c:v>
            </c:pt>
          </c:strCache>
        </c:strRef>
      </c:tx>
      <c:layout>
        <c:manualLayout>
          <c:xMode val="edge"/>
          <c:yMode val="edge"/>
          <c:x val="0.26308161144286513"/>
          <c:y val="2.6337448559670813E-2"/>
        </c:manualLayout>
      </c:layout>
      <c:overlay val="0"/>
      <c:spPr>
        <a:noFill/>
        <a:ln w="25400">
          <a:noFill/>
        </a:ln>
      </c:spPr>
    </c:title>
    <c:autoTitleDeleted val="0"/>
    <c:plotArea>
      <c:layout/>
      <c:barChart>
        <c:barDir val="col"/>
        <c:grouping val="clustered"/>
        <c:varyColors val="0"/>
        <c:ser>
          <c:idx val="0"/>
          <c:order val="0"/>
          <c:tx>
            <c:strRef>
              <c:f>Location!$B$33</c:f>
              <c:strCache>
                <c:ptCount val="1"/>
                <c:pt idx="0">
                  <c:v>0</c:v>
                </c:pt>
              </c:strCache>
            </c:strRef>
          </c:tx>
          <c:invertIfNegative val="0"/>
          <c:cat>
            <c:strRef>
              <c:f>Location!$A$34:$A$51</c:f>
              <c:strCache>
                <c:ptCount val="18"/>
                <c:pt idx="0">
                  <c:v>Classroom</c:v>
                </c:pt>
                <c:pt idx="1">
                  <c:v>Playground</c:v>
                </c:pt>
                <c:pt idx="2">
                  <c:v>Commons</c:v>
                </c:pt>
                <c:pt idx="3">
                  <c:v>Hall/Breezeway</c:v>
                </c:pt>
                <c:pt idx="4">
                  <c:v>Cafeteria</c:v>
                </c:pt>
                <c:pt idx="5">
                  <c:v>Bath/Restroom</c:v>
                </c:pt>
                <c:pt idx="6">
                  <c:v>Gym</c:v>
                </c:pt>
                <c:pt idx="7">
                  <c:v>Library</c:v>
                </c:pt>
                <c:pt idx="8">
                  <c:v>Bus Loading</c:v>
                </c:pt>
                <c:pt idx="9">
                  <c:v>Parking Lot</c:v>
                </c:pt>
                <c:pt idx="10">
                  <c:v>Bus</c:v>
                </c:pt>
                <c:pt idx="11">
                  <c:v>Special Event</c:v>
                </c:pt>
                <c:pt idx="12">
                  <c:v>Off-Campus</c:v>
                </c:pt>
                <c:pt idx="13">
                  <c:v>Stadium</c:v>
                </c:pt>
                <c:pt idx="14">
                  <c:v>Office</c:v>
                </c:pt>
                <c:pt idx="15">
                  <c:v>Locker Room</c:v>
                </c:pt>
                <c:pt idx="16">
                  <c:v>Other Location</c:v>
                </c:pt>
                <c:pt idx="17">
                  <c:v>Unknown Location</c:v>
                </c:pt>
              </c:strCache>
            </c:strRef>
          </c:cat>
          <c:val>
            <c:numRef>
              <c:f>Location!$B$34:$B$51</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519-4750-89C5-FAE59360BA4F}"/>
            </c:ext>
          </c:extLst>
        </c:ser>
        <c:dLbls>
          <c:showLegendKey val="0"/>
          <c:showVal val="0"/>
          <c:showCatName val="0"/>
          <c:showSerName val="0"/>
          <c:showPercent val="0"/>
          <c:showBubbleSize val="0"/>
        </c:dLbls>
        <c:gapWidth val="150"/>
        <c:axId val="307753456"/>
        <c:axId val="307758944"/>
      </c:barChart>
      <c:catAx>
        <c:axId val="307753456"/>
        <c:scaling>
          <c:orientation val="minMax"/>
        </c:scaling>
        <c:delete val="0"/>
        <c:axPos val="b"/>
        <c:numFmt formatCode="General" sourceLinked="1"/>
        <c:majorTickMark val="out"/>
        <c:minorTickMark val="none"/>
        <c:tickLblPos val="nextTo"/>
        <c:crossAx val="307758944"/>
        <c:crosses val="autoZero"/>
        <c:auto val="1"/>
        <c:lblAlgn val="ctr"/>
        <c:lblOffset val="100"/>
        <c:noMultiLvlLbl val="0"/>
      </c:catAx>
      <c:valAx>
        <c:axId val="307758944"/>
        <c:scaling>
          <c:orientation val="minMax"/>
        </c:scaling>
        <c:delete val="0"/>
        <c:axPos val="l"/>
        <c:majorGridlines/>
        <c:numFmt formatCode="General" sourceLinked="1"/>
        <c:majorTickMark val="out"/>
        <c:minorTickMark val="none"/>
        <c:tickLblPos val="nextTo"/>
        <c:crossAx val="307753456"/>
        <c:crosses val="autoZero"/>
        <c:crossBetween val="between"/>
      </c:valAx>
    </c:plotArea>
    <c:legend>
      <c:legendPos val="r"/>
      <c:layout>
        <c:manualLayout>
          <c:xMode val="edge"/>
          <c:yMode val="edge"/>
          <c:x val="0.92083333333333361"/>
          <c:y val="0.52777777777777779"/>
          <c:w val="6.0416666666666723E-2"/>
          <c:h val="8.3333333333333398E-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Time!$A$54:$F$54</c:f>
          <c:strCache>
            <c:ptCount val="6"/>
            <c:pt idx="0">
              <c:v>0</c:v>
            </c:pt>
            <c:pt idx="1">
              <c:v>0</c:v>
            </c:pt>
            <c:pt idx="2">
              <c:v>ODR's by Time</c:v>
            </c:pt>
          </c:strCache>
        </c:strRef>
      </c:tx>
      <c:layout>
        <c:manualLayout>
          <c:xMode val="edge"/>
          <c:yMode val="edge"/>
          <c:x val="0.12460572118534129"/>
          <c:y val="2.5570776255707781E-2"/>
        </c:manualLayout>
      </c:layout>
      <c:overlay val="0"/>
      <c:spPr>
        <a:noFill/>
        <a:ln w="25400">
          <a:noFill/>
        </a:ln>
      </c:spPr>
    </c:title>
    <c:autoTitleDeleted val="0"/>
    <c:plotArea>
      <c:layout/>
      <c:barChart>
        <c:barDir val="col"/>
        <c:grouping val="clustered"/>
        <c:varyColors val="0"/>
        <c:ser>
          <c:idx val="0"/>
          <c:order val="0"/>
          <c:tx>
            <c:strRef>
              <c:f>Time!$B$54</c:f>
              <c:strCache>
                <c:ptCount val="1"/>
                <c:pt idx="0">
                  <c:v>0</c:v>
                </c:pt>
              </c:strCache>
            </c:strRef>
          </c:tx>
          <c:invertIfNegative val="0"/>
          <c:cat>
            <c:numRef>
              <c:f>Time!$A$55:$A$94</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Time!$B$55:$B$94</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0-5FA1-47CF-8DA1-E7E89A295607}"/>
            </c:ext>
          </c:extLst>
        </c:ser>
        <c:dLbls>
          <c:showLegendKey val="0"/>
          <c:showVal val="0"/>
          <c:showCatName val="0"/>
          <c:showSerName val="0"/>
          <c:showPercent val="0"/>
          <c:showBubbleSize val="0"/>
        </c:dLbls>
        <c:gapWidth val="150"/>
        <c:axId val="307754240"/>
        <c:axId val="307755024"/>
      </c:barChart>
      <c:catAx>
        <c:axId val="307754240"/>
        <c:scaling>
          <c:orientation val="minMax"/>
        </c:scaling>
        <c:delete val="0"/>
        <c:axPos val="b"/>
        <c:numFmt formatCode="h:mm" sourceLinked="1"/>
        <c:majorTickMark val="out"/>
        <c:minorTickMark val="none"/>
        <c:tickLblPos val="nextTo"/>
        <c:crossAx val="307755024"/>
        <c:crosses val="autoZero"/>
        <c:auto val="1"/>
        <c:lblAlgn val="ctr"/>
        <c:lblOffset val="100"/>
        <c:noMultiLvlLbl val="0"/>
      </c:catAx>
      <c:valAx>
        <c:axId val="307755024"/>
        <c:scaling>
          <c:orientation val="minMax"/>
        </c:scaling>
        <c:delete val="0"/>
        <c:axPos val="l"/>
        <c:majorGridlines/>
        <c:numFmt formatCode="General" sourceLinked="1"/>
        <c:majorTickMark val="out"/>
        <c:minorTickMark val="none"/>
        <c:tickLblPos val="nextTo"/>
        <c:crossAx val="30775424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Time!$B$8:$Q$8</c:f>
          <c:strCache>
            <c:ptCount val="16"/>
            <c:pt idx="0">
              <c:v>0</c:v>
            </c:pt>
            <c:pt idx="3">
              <c:v>Cumulative ODR's by Time for</c:v>
            </c:pt>
            <c:pt idx="10">
              <c:v>0</c:v>
            </c:pt>
            <c:pt idx="12">
              <c:v>School year as of </c:v>
            </c:pt>
            <c:pt idx="14">
              <c:v>0</c:v>
            </c:pt>
          </c:strCache>
        </c:strRef>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numRef>
              <c:f>Time!$A$10:$A$49</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Time!$N$10:$N$49</c:f>
              <c:numCache>
                <c:formatCode>0</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0-EE17-4A22-BDF0-656678586751}"/>
            </c:ext>
          </c:extLst>
        </c:ser>
        <c:dLbls>
          <c:showLegendKey val="0"/>
          <c:showVal val="0"/>
          <c:showCatName val="0"/>
          <c:showSerName val="0"/>
          <c:showPercent val="0"/>
          <c:showBubbleSize val="0"/>
        </c:dLbls>
        <c:gapWidth val="150"/>
        <c:shape val="box"/>
        <c:axId val="307754632"/>
        <c:axId val="307756200"/>
        <c:axId val="0"/>
      </c:bar3DChart>
      <c:catAx>
        <c:axId val="307754632"/>
        <c:scaling>
          <c:orientation val="minMax"/>
        </c:scaling>
        <c:delete val="0"/>
        <c:axPos val="b"/>
        <c:numFmt formatCode="h:mm" sourceLinked="1"/>
        <c:majorTickMark val="out"/>
        <c:minorTickMark val="none"/>
        <c:tickLblPos val="nextTo"/>
        <c:crossAx val="307756200"/>
        <c:crosses val="autoZero"/>
        <c:auto val="1"/>
        <c:lblAlgn val="ctr"/>
        <c:lblOffset val="100"/>
        <c:noMultiLvlLbl val="0"/>
      </c:catAx>
      <c:valAx>
        <c:axId val="307756200"/>
        <c:scaling>
          <c:orientation val="minMax"/>
        </c:scaling>
        <c:delete val="0"/>
        <c:axPos val="l"/>
        <c:majorGridlines/>
        <c:numFmt formatCode="0" sourceLinked="1"/>
        <c:majorTickMark val="out"/>
        <c:minorTickMark val="none"/>
        <c:tickLblPos val="nextTo"/>
        <c:crossAx val="30775463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a:pPr>
            <a:r>
              <a:rPr lang="en-US" sz="1800" b="1"/>
              <a:t>XXX School Compared to K-6 Statistics for Office Discipline Referrals by Students</a:t>
            </a:r>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0452580927384079"/>
          <c:y val="0.16223207625362618"/>
          <c:w val="0.65893657042869891"/>
          <c:h val="0.6142688216604506"/>
        </c:manualLayout>
      </c:layout>
      <c:bar3DChart>
        <c:barDir val="col"/>
        <c:grouping val="percentStacked"/>
        <c:varyColors val="0"/>
        <c:ser>
          <c:idx val="0"/>
          <c:order val="0"/>
          <c:spPr>
            <a:solidFill>
              <a:srgbClr val="008000"/>
            </a:solidFill>
            <a:ln w="25400">
              <a:noFill/>
            </a:ln>
            <a:effectLst>
              <a:outerShdw dist="35921" dir="2700000" algn="br">
                <a:srgbClr val="000000"/>
              </a:outerShdw>
            </a:effectLst>
          </c:spPr>
          <c:invertIfNegative val="0"/>
          <c:dLbls>
            <c:dLbl>
              <c:idx val="0"/>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93-4D63-B406-7A7DAE9E4B29}"/>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93-4D63-B406-7A7DAE9E4B2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2-D893-4D63-B406-7A7DAE9E4B29}"/>
            </c:ext>
          </c:extLst>
        </c:ser>
        <c:ser>
          <c:idx val="1"/>
          <c:order val="1"/>
          <c:spPr>
            <a:solidFill>
              <a:srgbClr val="FFFF00"/>
            </a:solidFill>
            <a:ln w="25400">
              <a:noFill/>
            </a:ln>
            <a:effectLst>
              <a:outerShdw dist="35921" dir="2700000" algn="br">
                <a:srgbClr val="000000"/>
              </a:outerShdw>
            </a:effectLst>
          </c:spPr>
          <c:invertIfNegative val="0"/>
          <c:dLbls>
            <c:dLbl>
              <c:idx val="0"/>
              <c:layout>
                <c:manualLayout>
                  <c:x val="6.5180102915951971E-2"/>
                  <c:y val="-7.0175438596491594E-3"/>
                </c:manualLayout>
              </c:layout>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93-4D63-B406-7A7DAE9E4B29}"/>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93-4D63-B406-7A7DAE9E4B2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5-D893-4D63-B406-7A7DAE9E4B29}"/>
            </c:ext>
          </c:extLst>
        </c:ser>
        <c:ser>
          <c:idx val="2"/>
          <c:order val="2"/>
          <c:spPr>
            <a:solidFill>
              <a:srgbClr val="FF0000"/>
            </a:solidFill>
            <a:ln w="25400">
              <a:noFill/>
            </a:ln>
            <a:effectLst>
              <a:outerShdw dist="35921" dir="2700000" algn="br">
                <a:srgbClr val="000000"/>
              </a:outerShdw>
            </a:effectLst>
          </c:spPr>
          <c:invertIfNegative val="0"/>
          <c:dLbls>
            <c:dLbl>
              <c:idx val="0"/>
              <c:layout>
                <c:manualLayout>
                  <c:x val="0"/>
                  <c:y val="-9.8245614035087733E-2"/>
                </c:manualLayout>
              </c:layout>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93-4D63-B406-7A7DAE9E4B29}"/>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93-4D63-B406-7A7DAE9E4B2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8-D893-4D63-B406-7A7DAE9E4B29}"/>
            </c:ext>
          </c:extLst>
        </c:ser>
        <c:dLbls>
          <c:showLegendKey val="0"/>
          <c:showVal val="0"/>
          <c:showCatName val="0"/>
          <c:showSerName val="0"/>
          <c:showPercent val="0"/>
          <c:showBubbleSize val="0"/>
        </c:dLbls>
        <c:gapWidth val="150"/>
        <c:shape val="pyramid"/>
        <c:axId val="307757376"/>
        <c:axId val="307757768"/>
        <c:axId val="0"/>
      </c:bar3DChart>
      <c:catAx>
        <c:axId val="30775737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200" b="1" i="0" u="none" strike="noStrike" baseline="0">
                <a:solidFill>
                  <a:srgbClr val="000000"/>
                </a:solidFill>
                <a:latin typeface="Calibri"/>
                <a:ea typeface="Calibri"/>
                <a:cs typeface="Calibri"/>
              </a:defRPr>
            </a:pPr>
            <a:endParaRPr lang="en-US"/>
          </a:p>
        </c:txPr>
        <c:crossAx val="307757768"/>
        <c:crosses val="autoZero"/>
        <c:auto val="1"/>
        <c:lblAlgn val="ctr"/>
        <c:lblOffset val="100"/>
        <c:noMultiLvlLbl val="0"/>
      </c:catAx>
      <c:valAx>
        <c:axId val="307757768"/>
        <c:scaling>
          <c:orientation val="minMax"/>
          <c:min val="0"/>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7757376"/>
        <c:crosses val="autoZero"/>
        <c:crossBetween val="between"/>
      </c:valAx>
      <c:spPr>
        <a:noFill/>
        <a:ln w="25400">
          <a:noFill/>
        </a:ln>
      </c:spPr>
    </c:plotArea>
    <c:legend>
      <c:legendPos val="r"/>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33" r="0.75000000000000233"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chart" Target="../charts/chart19.xml"/><Relationship Id="rId5" Type="http://schemas.openxmlformats.org/officeDocument/2006/relationships/chart" Target="../charts/chart13.xml"/><Relationship Id="rId10" Type="http://schemas.openxmlformats.org/officeDocument/2006/relationships/chart" Target="../charts/chart18.xml"/><Relationship Id="rId4" Type="http://schemas.openxmlformats.org/officeDocument/2006/relationships/chart" Target="../charts/chart12.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7.xml"/><Relationship Id="rId3" Type="http://schemas.openxmlformats.org/officeDocument/2006/relationships/chart" Target="../charts/chart22.xml"/><Relationship Id="rId7" Type="http://schemas.openxmlformats.org/officeDocument/2006/relationships/chart" Target="../charts/chart26.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5" Type="http://schemas.openxmlformats.org/officeDocument/2006/relationships/chart" Target="../charts/chart24.xml"/><Relationship Id="rId10" Type="http://schemas.openxmlformats.org/officeDocument/2006/relationships/chart" Target="../charts/chart29.xml"/><Relationship Id="rId4" Type="http://schemas.openxmlformats.org/officeDocument/2006/relationships/chart" Target="../charts/chart23.xml"/><Relationship Id="rId9" Type="http://schemas.openxmlformats.org/officeDocument/2006/relationships/chart" Target="../charts/chart2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xdr:from>
      <xdr:col>16</xdr:col>
      <xdr:colOff>152400</xdr:colOff>
      <xdr:row>9</xdr:row>
      <xdr:rowOff>104774</xdr:rowOff>
    </xdr:from>
    <xdr:to>
      <xdr:col>21</xdr:col>
      <xdr:colOff>542925</xdr:colOff>
      <xdr:row>26</xdr:row>
      <xdr:rowOff>133349</xdr:rowOff>
    </xdr:to>
    <xdr:graphicFrame macro="">
      <xdr:nvGraphicFramePr>
        <xdr:cNvPr id="2105" name="Chart 1">
          <a:extLst>
            <a:ext uri="{FF2B5EF4-FFF2-40B4-BE49-F238E27FC236}">
              <a16:creationId xmlns:a16="http://schemas.microsoft.com/office/drawing/2014/main" id="{00000000-0008-0000-0100-00003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152400</xdr:colOff>
      <xdr:row>27</xdr:row>
      <xdr:rowOff>109537</xdr:rowOff>
    </xdr:from>
    <xdr:to>
      <xdr:col>21</xdr:col>
      <xdr:colOff>533400</xdr:colOff>
      <xdr:row>44</xdr:row>
      <xdr:rowOff>100012</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419100</xdr:colOff>
      <xdr:row>24</xdr:row>
      <xdr:rowOff>9525</xdr:rowOff>
    </xdr:from>
    <xdr:to>
      <xdr:col>22</xdr:col>
      <xdr:colOff>561975</xdr:colOff>
      <xdr:row>44</xdr:row>
      <xdr:rowOff>95250</xdr:rowOff>
    </xdr:to>
    <xdr:graphicFrame macro="">
      <xdr:nvGraphicFramePr>
        <xdr:cNvPr id="5201" name="Chart 5">
          <a:extLst>
            <a:ext uri="{FF2B5EF4-FFF2-40B4-BE49-F238E27FC236}">
              <a16:creationId xmlns:a16="http://schemas.microsoft.com/office/drawing/2014/main" id="{00000000-0008-0000-0200-00005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419099</xdr:colOff>
      <xdr:row>8</xdr:row>
      <xdr:rowOff>28575</xdr:rowOff>
    </xdr:from>
    <xdr:to>
      <xdr:col>22</xdr:col>
      <xdr:colOff>590550</xdr:colOff>
      <xdr:row>23</xdr:row>
      <xdr:rowOff>47625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390525</xdr:colOff>
      <xdr:row>4</xdr:row>
      <xdr:rowOff>476250</xdr:rowOff>
    </xdr:from>
    <xdr:to>
      <xdr:col>22</xdr:col>
      <xdr:colOff>200025</xdr:colOff>
      <xdr:row>22</xdr:row>
      <xdr:rowOff>19050</xdr:rowOff>
    </xdr:to>
    <xdr:graphicFrame macro="">
      <xdr:nvGraphicFramePr>
        <xdr:cNvPr id="9295" name="Chart 2">
          <a:extLst>
            <a:ext uri="{FF2B5EF4-FFF2-40B4-BE49-F238E27FC236}">
              <a16:creationId xmlns:a16="http://schemas.microsoft.com/office/drawing/2014/main" id="{00000000-0008-0000-0300-00004F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371475</xdr:colOff>
      <xdr:row>22</xdr:row>
      <xdr:rowOff>161924</xdr:rowOff>
    </xdr:from>
    <xdr:to>
      <xdr:col>22</xdr:col>
      <xdr:colOff>180975</xdr:colOff>
      <xdr:row>46</xdr:row>
      <xdr:rowOff>133349</xdr:rowOff>
    </xdr:to>
    <xdr:graphicFrame macro="">
      <xdr:nvGraphicFramePr>
        <xdr:cNvPr id="9297" name="Chart 4">
          <a:extLst>
            <a:ext uri="{FF2B5EF4-FFF2-40B4-BE49-F238E27FC236}">
              <a16:creationId xmlns:a16="http://schemas.microsoft.com/office/drawing/2014/main" id="{00000000-0008-0000-0300-000051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19049</xdr:colOff>
      <xdr:row>27</xdr:row>
      <xdr:rowOff>57149</xdr:rowOff>
    </xdr:from>
    <xdr:to>
      <xdr:col>21</xdr:col>
      <xdr:colOff>828674</xdr:colOff>
      <xdr:row>48</xdr:row>
      <xdr:rowOff>133349</xdr:rowOff>
    </xdr:to>
    <xdr:graphicFrame macro="">
      <xdr:nvGraphicFramePr>
        <xdr:cNvPr id="13393" name="Chart 5">
          <a:extLst>
            <a:ext uri="{FF2B5EF4-FFF2-40B4-BE49-F238E27FC236}">
              <a16:creationId xmlns:a16="http://schemas.microsoft.com/office/drawing/2014/main" id="{00000000-0008-0000-0400-000051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19049</xdr:colOff>
      <xdr:row>8</xdr:row>
      <xdr:rowOff>52387</xdr:rowOff>
    </xdr:from>
    <xdr:to>
      <xdr:col>21</xdr:col>
      <xdr:colOff>809624</xdr:colOff>
      <xdr:row>26</xdr:row>
      <xdr:rowOff>38100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96</xdr:row>
      <xdr:rowOff>0</xdr:rowOff>
    </xdr:from>
    <xdr:to>
      <xdr:col>7</xdr:col>
      <xdr:colOff>638175</xdr:colOff>
      <xdr:row>96</xdr:row>
      <xdr:rowOff>0</xdr:rowOff>
    </xdr:to>
    <xdr:graphicFrame macro="">
      <xdr:nvGraphicFramePr>
        <xdr:cNvPr id="27896" name="Chart 7">
          <a:extLst>
            <a:ext uri="{FF2B5EF4-FFF2-40B4-BE49-F238E27FC236}">
              <a16:creationId xmlns:a16="http://schemas.microsoft.com/office/drawing/2014/main" id="{00000000-0008-0000-0600-0000F8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96</xdr:row>
      <xdr:rowOff>0</xdr:rowOff>
    </xdr:from>
    <xdr:to>
      <xdr:col>7</xdr:col>
      <xdr:colOff>609600</xdr:colOff>
      <xdr:row>96</xdr:row>
      <xdr:rowOff>0</xdr:rowOff>
    </xdr:to>
    <xdr:graphicFrame macro="">
      <xdr:nvGraphicFramePr>
        <xdr:cNvPr id="27897" name="Chart 2">
          <a:extLst>
            <a:ext uri="{FF2B5EF4-FFF2-40B4-BE49-F238E27FC236}">
              <a16:creationId xmlns:a16="http://schemas.microsoft.com/office/drawing/2014/main" id="{00000000-0008-0000-0600-0000F9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96</xdr:row>
      <xdr:rowOff>0</xdr:rowOff>
    </xdr:from>
    <xdr:to>
      <xdr:col>16</xdr:col>
      <xdr:colOff>0</xdr:colOff>
      <xdr:row>96</xdr:row>
      <xdr:rowOff>0</xdr:rowOff>
    </xdr:to>
    <xdr:graphicFrame macro="">
      <xdr:nvGraphicFramePr>
        <xdr:cNvPr id="27898" name="Chart 54">
          <a:extLst>
            <a:ext uri="{FF2B5EF4-FFF2-40B4-BE49-F238E27FC236}">
              <a16:creationId xmlns:a16="http://schemas.microsoft.com/office/drawing/2014/main" id="{00000000-0008-0000-0600-0000FA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96</xdr:row>
      <xdr:rowOff>0</xdr:rowOff>
    </xdr:from>
    <xdr:to>
      <xdr:col>15</xdr:col>
      <xdr:colOff>666750</xdr:colOff>
      <xdr:row>96</xdr:row>
      <xdr:rowOff>0</xdr:rowOff>
    </xdr:to>
    <xdr:graphicFrame macro="">
      <xdr:nvGraphicFramePr>
        <xdr:cNvPr id="27899" name="Chart 55">
          <a:extLst>
            <a:ext uri="{FF2B5EF4-FFF2-40B4-BE49-F238E27FC236}">
              <a16:creationId xmlns:a16="http://schemas.microsoft.com/office/drawing/2014/main" id="{00000000-0008-0000-0600-0000FB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96</xdr:row>
      <xdr:rowOff>0</xdr:rowOff>
    </xdr:from>
    <xdr:to>
      <xdr:col>15</xdr:col>
      <xdr:colOff>657225</xdr:colOff>
      <xdr:row>96</xdr:row>
      <xdr:rowOff>0</xdr:rowOff>
    </xdr:to>
    <xdr:graphicFrame macro="">
      <xdr:nvGraphicFramePr>
        <xdr:cNvPr id="27900" name="Chart 3">
          <a:extLst>
            <a:ext uri="{FF2B5EF4-FFF2-40B4-BE49-F238E27FC236}">
              <a16:creationId xmlns:a16="http://schemas.microsoft.com/office/drawing/2014/main" id="{00000000-0008-0000-0600-0000FC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96</xdr:row>
      <xdr:rowOff>0</xdr:rowOff>
    </xdr:from>
    <xdr:to>
      <xdr:col>16</xdr:col>
      <xdr:colOff>9525</xdr:colOff>
      <xdr:row>96</xdr:row>
      <xdr:rowOff>0</xdr:rowOff>
    </xdr:to>
    <xdr:graphicFrame macro="">
      <xdr:nvGraphicFramePr>
        <xdr:cNvPr id="27901" name="Chart 57">
          <a:extLst>
            <a:ext uri="{FF2B5EF4-FFF2-40B4-BE49-F238E27FC236}">
              <a16:creationId xmlns:a16="http://schemas.microsoft.com/office/drawing/2014/main" id="{00000000-0008-0000-0600-0000FD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171450</xdr:colOff>
      <xdr:row>31</xdr:row>
      <xdr:rowOff>28575</xdr:rowOff>
    </xdr:from>
    <xdr:to>
      <xdr:col>7</xdr:col>
      <xdr:colOff>219075</xdr:colOff>
      <xdr:row>32</xdr:row>
      <xdr:rowOff>133350</xdr:rowOff>
    </xdr:to>
    <xdr:sp macro="" textlink="">
      <xdr:nvSpPr>
        <xdr:cNvPr id="27709" name="Text Box 61">
          <a:extLst>
            <a:ext uri="{FF2B5EF4-FFF2-40B4-BE49-F238E27FC236}">
              <a16:creationId xmlns:a16="http://schemas.microsoft.com/office/drawing/2014/main" id="{00000000-0008-0000-0600-00003D6C0000}"/>
            </a:ext>
          </a:extLst>
        </xdr:cNvPr>
        <xdr:cNvSpPr txBox="1">
          <a:spLocks noChangeArrowheads="1"/>
        </xdr:cNvSpPr>
      </xdr:nvSpPr>
      <xdr:spPr bwMode="auto">
        <a:xfrm>
          <a:off x="857250" y="5048250"/>
          <a:ext cx="4162425" cy="26670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endParaRPr lang="en-US" sz="1200" b="1" i="0" u="none" strike="noStrike" baseline="0">
            <a:solidFill>
              <a:srgbClr val="000000"/>
            </a:solidFill>
            <a:latin typeface="Verdana"/>
            <a:ea typeface="Verdana"/>
            <a:cs typeface="Verdana"/>
          </a:endParaRPr>
        </a:p>
      </xdr:txBody>
    </xdr:sp>
    <xdr:clientData/>
  </xdr:twoCellAnchor>
  <xdr:twoCellAnchor>
    <xdr:from>
      <xdr:col>0</xdr:col>
      <xdr:colOff>0</xdr:colOff>
      <xdr:row>30</xdr:row>
      <xdr:rowOff>83345</xdr:rowOff>
    </xdr:from>
    <xdr:to>
      <xdr:col>16</xdr:col>
      <xdr:colOff>666750</xdr:colOff>
      <xdr:row>50</xdr:row>
      <xdr:rowOff>23812</xdr:rowOff>
    </xdr:to>
    <xdr:graphicFrame macro="">
      <xdr:nvGraphicFramePr>
        <xdr:cNvPr id="15" name="Chart 5">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50</xdr:row>
      <xdr:rowOff>47625</xdr:rowOff>
    </xdr:from>
    <xdr:to>
      <xdr:col>17</xdr:col>
      <xdr:colOff>-1</xdr:colOff>
      <xdr:row>70</xdr:row>
      <xdr:rowOff>59531</xdr:rowOff>
    </xdr:to>
    <xdr:graphicFrame macro="">
      <xdr:nvGraphicFramePr>
        <xdr:cNvPr id="20" name="Chart 4">
          <a:extLst>
            <a:ext uri="{FF2B5EF4-FFF2-40B4-BE49-F238E27FC236}">
              <a16:creationId xmlns:a16="http://schemas.microsoft.com/office/drawing/2014/main" id="{00000000-0008-0000-06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70</xdr:row>
      <xdr:rowOff>23811</xdr:rowOff>
    </xdr:from>
    <xdr:to>
      <xdr:col>17</xdr:col>
      <xdr:colOff>0</xdr:colOff>
      <xdr:row>89</xdr:row>
      <xdr:rowOff>107155</xdr:rowOff>
    </xdr:to>
    <xdr:graphicFrame macro="">
      <xdr:nvGraphicFramePr>
        <xdr:cNvPr id="21" name="Chart 5">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35717</xdr:colOff>
      <xdr:row>90</xdr:row>
      <xdr:rowOff>11906</xdr:rowOff>
    </xdr:from>
    <xdr:to>
      <xdr:col>16</xdr:col>
      <xdr:colOff>678656</xdr:colOff>
      <xdr:row>121</xdr:row>
      <xdr:rowOff>119062</xdr:rowOff>
    </xdr:to>
    <xdr:graphicFrame macro="">
      <xdr:nvGraphicFramePr>
        <xdr:cNvPr id="16" name="Chart 1">
          <a:extLst>
            <a:ext uri="{FF2B5EF4-FFF2-40B4-BE49-F238E27FC236}">
              <a16:creationId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xdr:row>
      <xdr:rowOff>47625</xdr:rowOff>
    </xdr:from>
    <xdr:to>
      <xdr:col>17</xdr:col>
      <xdr:colOff>11905</xdr:colOff>
      <xdr:row>30</xdr:row>
      <xdr:rowOff>71437</xdr:rowOff>
    </xdr:to>
    <xdr:graphicFrame macro="">
      <xdr:nvGraphicFramePr>
        <xdr:cNvPr id="17" name="Chart 1">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0</xdr:colOff>
      <xdr:row>0</xdr:row>
      <xdr:rowOff>0</xdr:rowOff>
    </xdr:to>
    <xdr:graphicFrame macro="">
      <xdr:nvGraphicFramePr>
        <xdr:cNvPr id="39142" name="Chart 1">
          <a:extLst>
            <a:ext uri="{FF2B5EF4-FFF2-40B4-BE49-F238E27FC236}">
              <a16:creationId xmlns:a16="http://schemas.microsoft.com/office/drawing/2014/main" id="{00000000-0008-0000-0700-0000E6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638175</xdr:colOff>
      <xdr:row>0</xdr:row>
      <xdr:rowOff>0</xdr:rowOff>
    </xdr:to>
    <xdr:graphicFrame macro="">
      <xdr:nvGraphicFramePr>
        <xdr:cNvPr id="39143" name="Chart 7">
          <a:extLst>
            <a:ext uri="{FF2B5EF4-FFF2-40B4-BE49-F238E27FC236}">
              <a16:creationId xmlns:a16="http://schemas.microsoft.com/office/drawing/2014/main" id="{00000000-0008-0000-0700-0000E7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7</xdr:col>
      <xdr:colOff>609600</xdr:colOff>
      <xdr:row>0</xdr:row>
      <xdr:rowOff>0</xdr:rowOff>
    </xdr:to>
    <xdr:graphicFrame macro="">
      <xdr:nvGraphicFramePr>
        <xdr:cNvPr id="39144" name="Chart 2">
          <a:extLst>
            <a:ext uri="{FF2B5EF4-FFF2-40B4-BE49-F238E27FC236}">
              <a16:creationId xmlns:a16="http://schemas.microsoft.com/office/drawing/2014/main" id="{00000000-0008-0000-0700-0000E8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0</xdr:row>
      <xdr:rowOff>0</xdr:rowOff>
    </xdr:from>
    <xdr:to>
      <xdr:col>16</xdr:col>
      <xdr:colOff>28575</xdr:colOff>
      <xdr:row>0</xdr:row>
      <xdr:rowOff>0</xdr:rowOff>
    </xdr:to>
    <xdr:graphicFrame macro="">
      <xdr:nvGraphicFramePr>
        <xdr:cNvPr id="39146" name="Chart 2">
          <a:extLst>
            <a:ext uri="{FF2B5EF4-FFF2-40B4-BE49-F238E27FC236}">
              <a16:creationId xmlns:a16="http://schemas.microsoft.com/office/drawing/2014/main" id="{00000000-0008-0000-0700-0000EA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16</xdr:col>
      <xdr:colOff>0</xdr:colOff>
      <xdr:row>0</xdr:row>
      <xdr:rowOff>0</xdr:rowOff>
    </xdr:to>
    <xdr:graphicFrame macro="">
      <xdr:nvGraphicFramePr>
        <xdr:cNvPr id="39147" name="Chart 3">
          <a:extLst>
            <a:ext uri="{FF2B5EF4-FFF2-40B4-BE49-F238E27FC236}">
              <a16:creationId xmlns:a16="http://schemas.microsoft.com/office/drawing/2014/main" id="{00000000-0008-0000-0700-0000EB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0</xdr:row>
      <xdr:rowOff>0</xdr:rowOff>
    </xdr:from>
    <xdr:to>
      <xdr:col>15</xdr:col>
      <xdr:colOff>609600</xdr:colOff>
      <xdr:row>0</xdr:row>
      <xdr:rowOff>0</xdr:rowOff>
    </xdr:to>
    <xdr:graphicFrame macro="">
      <xdr:nvGraphicFramePr>
        <xdr:cNvPr id="39150" name="Chart 2">
          <a:extLst>
            <a:ext uri="{FF2B5EF4-FFF2-40B4-BE49-F238E27FC236}">
              <a16:creationId xmlns:a16="http://schemas.microsoft.com/office/drawing/2014/main" id="{00000000-0008-0000-0700-0000EE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0</xdr:rowOff>
    </xdr:from>
    <xdr:to>
      <xdr:col>16</xdr:col>
      <xdr:colOff>676275</xdr:colOff>
      <xdr:row>58</xdr:row>
      <xdr:rowOff>0</xdr:rowOff>
    </xdr:to>
    <xdr:graphicFrame macro="">
      <xdr:nvGraphicFramePr>
        <xdr:cNvPr id="15" name="Chart 14">
          <a:extLst>
            <a:ext uri="{FF2B5EF4-FFF2-40B4-BE49-F238E27FC236}">
              <a16:creationId xmlns:a16="http://schemas.microsoft.com/office/drawing/2014/main" id="{00000000-0008-0000-07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58</xdr:row>
      <xdr:rowOff>28575</xdr:rowOff>
    </xdr:from>
    <xdr:to>
      <xdr:col>16</xdr:col>
      <xdr:colOff>647700</xdr:colOff>
      <xdr:row>82</xdr:row>
      <xdr:rowOff>152400</xdr:rowOff>
    </xdr:to>
    <xdr:graphicFrame macro="">
      <xdr:nvGraphicFramePr>
        <xdr:cNvPr id="21" name="Chart 2">
          <a:extLst>
            <a:ext uri="{FF2B5EF4-FFF2-40B4-BE49-F238E27FC236}">
              <a16:creationId xmlns:a16="http://schemas.microsoft.com/office/drawing/2014/main" id="{00000000-0008-0000-07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83</xdr:row>
      <xdr:rowOff>38099</xdr:rowOff>
    </xdr:from>
    <xdr:to>
      <xdr:col>16</xdr:col>
      <xdr:colOff>666750</xdr:colOff>
      <xdr:row>107</xdr:row>
      <xdr:rowOff>142874</xdr:rowOff>
    </xdr:to>
    <xdr:graphicFrame macro="">
      <xdr:nvGraphicFramePr>
        <xdr:cNvPr id="22" name="Chart 21">
          <a:extLst>
            <a:ext uri="{FF2B5EF4-FFF2-40B4-BE49-F238E27FC236}">
              <a16:creationId xmlns:a16="http://schemas.microsoft.com/office/drawing/2014/main" id="{00000000-0008-0000-07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108</xdr:row>
      <xdr:rowOff>0</xdr:rowOff>
    </xdr:from>
    <xdr:to>
      <xdr:col>16</xdr:col>
      <xdr:colOff>514350</xdr:colOff>
      <xdr:row>132</xdr:row>
      <xdr:rowOff>38100</xdr:rowOff>
    </xdr:to>
    <xdr:graphicFrame macro="">
      <xdr:nvGraphicFramePr>
        <xdr:cNvPr id="13" name="Chart 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xdr:row>
      <xdr:rowOff>85725</xdr:rowOff>
    </xdr:from>
    <xdr:to>
      <xdr:col>16</xdr:col>
      <xdr:colOff>676274</xdr:colOff>
      <xdr:row>32</xdr:row>
      <xdr:rowOff>143933</xdr:rowOff>
    </xdr:to>
    <xdr:graphicFrame macro="">
      <xdr:nvGraphicFramePr>
        <xdr:cNvPr id="16" name="Chart 1">
          <a:extLst>
            <a:ext uri="{FF2B5EF4-FFF2-40B4-BE49-F238E27FC236}">
              <a16:creationId xmlns:a16="http://schemas.microsoft.com/office/drawing/2014/main" id="{00000000-0008-0000-07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47625</xdr:colOff>
      <xdr:row>17</xdr:row>
      <xdr:rowOff>40480</xdr:rowOff>
    </xdr:from>
    <xdr:to>
      <xdr:col>4</xdr:col>
      <xdr:colOff>1547813</xdr:colOff>
      <xdr:row>32</xdr:row>
      <xdr:rowOff>35718</xdr:rowOff>
    </xdr:to>
    <xdr:graphicFrame macro="">
      <xdr:nvGraphicFramePr>
        <xdr:cNvPr id="17468" name="Chart 1">
          <a:extLst>
            <a:ext uri="{FF2B5EF4-FFF2-40B4-BE49-F238E27FC236}">
              <a16:creationId xmlns:a16="http://schemas.microsoft.com/office/drawing/2014/main" id="{00000000-0008-0000-0800-00003C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35719</xdr:colOff>
      <xdr:row>33</xdr:row>
      <xdr:rowOff>35719</xdr:rowOff>
    </xdr:from>
    <xdr:to>
      <xdr:col>4</xdr:col>
      <xdr:colOff>1547813</xdr:colOff>
      <xdr:row>53</xdr:row>
      <xdr:rowOff>11907</xdr:rowOff>
    </xdr:to>
    <xdr:graphicFrame macro="">
      <xdr:nvGraphicFramePr>
        <xdr:cNvPr id="17469" name="Chart 2">
          <a:extLst>
            <a:ext uri="{FF2B5EF4-FFF2-40B4-BE49-F238E27FC236}">
              <a16:creationId xmlns:a16="http://schemas.microsoft.com/office/drawing/2014/main" id="{00000000-0008-0000-0800-00003D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4:K30"/>
  <sheetViews>
    <sheetView showGridLines="0" showRowColHeaders="0" workbookViewId="0">
      <selection activeCell="B23" sqref="B23"/>
    </sheetView>
  </sheetViews>
  <sheetFormatPr defaultColWidth="9" defaultRowHeight="12.6" x14ac:dyDescent="0.2"/>
  <cols>
    <col min="1" max="1" width="11.6328125" style="11" customWidth="1"/>
    <col min="2" max="7" width="9" style="11"/>
    <col min="8" max="8" width="3" style="11" customWidth="1"/>
    <col min="9" max="16384" width="9" style="11"/>
  </cols>
  <sheetData>
    <row r="14" spans="3:9" ht="13.2" thickBot="1" x14ac:dyDescent="0.25"/>
    <row r="15" spans="3:9" ht="17.399999999999999" thickTop="1" thickBot="1" x14ac:dyDescent="0.35">
      <c r="C15" s="134" t="s">
        <v>88</v>
      </c>
      <c r="D15" s="134"/>
      <c r="E15" s="135"/>
      <c r="F15" s="136"/>
      <c r="G15" s="136"/>
      <c r="H15" s="136"/>
      <c r="I15" s="137"/>
    </row>
    <row r="16" spans="3:9" ht="13.8" thickTop="1" thickBot="1" x14ac:dyDescent="0.25"/>
    <row r="17" spans="1:11" ht="17.399999999999999" thickTop="1" thickBot="1" x14ac:dyDescent="0.35">
      <c r="A17" s="133" t="s">
        <v>54</v>
      </c>
      <c r="B17" s="133"/>
      <c r="C17" s="140"/>
      <c r="D17" s="136"/>
      <c r="E17" s="136"/>
      <c r="F17" s="136"/>
      <c r="G17" s="137"/>
      <c r="H17" s="12" t="s">
        <v>55</v>
      </c>
      <c r="I17" s="141"/>
      <c r="J17" s="142"/>
      <c r="K17" s="143"/>
    </row>
    <row r="18" spans="1:11" ht="13.2" thickTop="1" x14ac:dyDescent="0.2">
      <c r="C18" s="138" t="s">
        <v>147</v>
      </c>
      <c r="D18" s="139"/>
      <c r="E18" s="139"/>
      <c r="F18" s="139"/>
      <c r="G18" s="139"/>
      <c r="I18" s="144" t="s">
        <v>148</v>
      </c>
      <c r="J18" s="145"/>
      <c r="K18" s="145"/>
    </row>
    <row r="19" spans="1:11" x14ac:dyDescent="0.2">
      <c r="C19" s="30"/>
      <c r="D19" s="26"/>
      <c r="E19" s="26"/>
      <c r="F19" s="26"/>
      <c r="G19" s="26"/>
      <c r="I19" s="30"/>
      <c r="J19" s="26"/>
      <c r="K19" s="26"/>
    </row>
    <row r="20" spans="1:11" s="117" customFormat="1" ht="18" customHeight="1" thickBot="1" x14ac:dyDescent="0.25">
      <c r="B20" s="118" t="s">
        <v>151</v>
      </c>
      <c r="C20" s="118"/>
      <c r="D20" s="119"/>
      <c r="E20" s="119"/>
      <c r="G20" s="119"/>
      <c r="I20" s="120"/>
      <c r="J20" s="119"/>
      <c r="K20" s="119"/>
    </row>
    <row r="21" spans="1:11" ht="13.8" thickTop="1" thickBot="1" x14ac:dyDescent="0.25">
      <c r="A21" s="116" t="s">
        <v>169</v>
      </c>
      <c r="B21" s="98"/>
    </row>
    <row r="22" spans="1:11" ht="13.8" thickTop="1" thickBot="1" x14ac:dyDescent="0.25">
      <c r="B22" s="26"/>
      <c r="C22" s="26"/>
      <c r="E22" s="30"/>
      <c r="F22" s="26"/>
      <c r="G22" s="26"/>
    </row>
    <row r="23" spans="1:11" ht="13.8" thickTop="1" thickBot="1" x14ac:dyDescent="0.25">
      <c r="A23" s="116" t="s">
        <v>168</v>
      </c>
      <c r="B23" s="98"/>
    </row>
    <row r="24" spans="1:11" ht="13.8" thickTop="1" thickBot="1" x14ac:dyDescent="0.25">
      <c r="A24" s="115"/>
    </row>
    <row r="25" spans="1:11" ht="13.8" thickTop="1" thickBot="1" x14ac:dyDescent="0.25">
      <c r="A25" s="116" t="s">
        <v>165</v>
      </c>
      <c r="B25" s="98"/>
    </row>
    <row r="26" spans="1:11" ht="13.8" thickTop="1" thickBot="1" x14ac:dyDescent="0.25">
      <c r="A26" s="115"/>
    </row>
    <row r="27" spans="1:11" ht="13.8" thickTop="1" thickBot="1" x14ac:dyDescent="0.25">
      <c r="A27" s="116" t="s">
        <v>162</v>
      </c>
      <c r="B27" s="98"/>
    </row>
    <row r="28" spans="1:11" ht="13.8" thickTop="1" thickBot="1" x14ac:dyDescent="0.25">
      <c r="A28" s="115"/>
    </row>
    <row r="29" spans="1:11" ht="13.8" thickTop="1" thickBot="1" x14ac:dyDescent="0.25">
      <c r="A29" s="116" t="s">
        <v>163</v>
      </c>
      <c r="B29" s="98"/>
    </row>
    <row r="30" spans="1:11" ht="13.2" thickTop="1" x14ac:dyDescent="0.2">
      <c r="A30" s="115"/>
    </row>
  </sheetData>
  <sheetProtection algorithmName="SHA-512" hashValue="/aJVKaybsuyiSZART6ATUEM/00e4ZKEBr55mQis/xUOuQ+XwLQhKJiLmcl7ubGkJsl95R0ldIND8b3vYAnLTFQ==" saltValue="LOJqIT/hhgLLZyjZjmWSRw==" spinCount="100000" sheet="1" selectLockedCells="1"/>
  <mergeCells count="7">
    <mergeCell ref="A17:B17"/>
    <mergeCell ref="C15:D15"/>
    <mergeCell ref="E15:I15"/>
    <mergeCell ref="C18:G18"/>
    <mergeCell ref="C17:G17"/>
    <mergeCell ref="I17:K17"/>
    <mergeCell ref="I18:K18"/>
  </mergeCells>
  <phoneticPr fontId="2" type="noConversion"/>
  <dataValidations count="1">
    <dataValidation type="list" allowBlank="1" showInputMessage="1" showErrorMessage="1" sqref="C17:G17" xr:uid="{00000000-0002-0000-0000-000000000000}">
      <formula1>Month</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B2:J13"/>
  <sheetViews>
    <sheetView workbookViewId="0">
      <selection activeCell="J6" sqref="J6"/>
    </sheetView>
  </sheetViews>
  <sheetFormatPr defaultRowHeight="12.6" x14ac:dyDescent="0.2"/>
  <cols>
    <col min="5" max="9" width="11" customWidth="1"/>
    <col min="10" max="10" width="11.90625" customWidth="1"/>
  </cols>
  <sheetData>
    <row r="2" spans="2:10" x14ac:dyDescent="0.2">
      <c r="B2" s="7" t="s">
        <v>56</v>
      </c>
      <c r="C2" t="s">
        <v>150</v>
      </c>
      <c r="D2" s="102"/>
    </row>
    <row r="3" spans="2:10" ht="50.4" x14ac:dyDescent="0.2">
      <c r="B3" s="7" t="s">
        <v>57</v>
      </c>
      <c r="C3" s="55" t="s">
        <v>139</v>
      </c>
      <c r="D3" s="56"/>
      <c r="E3" s="49" t="s">
        <v>158</v>
      </c>
      <c r="F3" s="55" t="s">
        <v>117</v>
      </c>
      <c r="G3" s="57" t="s">
        <v>118</v>
      </c>
      <c r="H3" s="56" t="s">
        <v>119</v>
      </c>
      <c r="I3" s="56" t="s">
        <v>149</v>
      </c>
      <c r="J3" s="56" t="s">
        <v>166</v>
      </c>
    </row>
    <row r="4" spans="2:10" ht="51.6" x14ac:dyDescent="0.3">
      <c r="B4" s="7" t="s">
        <v>58</v>
      </c>
      <c r="C4" s="57" t="s">
        <v>140</v>
      </c>
      <c r="D4" s="52" t="s">
        <v>32</v>
      </c>
      <c r="E4" s="121">
        <v>0.91279999999999994</v>
      </c>
      <c r="F4" s="121">
        <v>0.91310000000000002</v>
      </c>
      <c r="G4" s="121">
        <v>0.84650000000000003</v>
      </c>
      <c r="H4" s="122">
        <v>0.87350000000000005</v>
      </c>
      <c r="I4" s="122">
        <v>0.89929999999999999</v>
      </c>
      <c r="J4" s="122">
        <v>0.84450000000000003</v>
      </c>
    </row>
    <row r="5" spans="2:10" ht="51.6" x14ac:dyDescent="0.3">
      <c r="B5" s="7" t="s">
        <v>59</v>
      </c>
      <c r="C5" s="56" t="s">
        <v>141</v>
      </c>
      <c r="D5" s="53" t="s">
        <v>33</v>
      </c>
      <c r="E5" s="123">
        <v>4.7800000000000002E-2</v>
      </c>
      <c r="F5" s="123">
        <v>5.74E-2</v>
      </c>
      <c r="G5" s="123">
        <v>0.1055</v>
      </c>
      <c r="H5" s="123">
        <v>9.2299999999999993E-2</v>
      </c>
      <c r="I5" s="123">
        <v>7.2700000000000001E-2</v>
      </c>
      <c r="J5" s="123">
        <v>8.9200000000000002E-2</v>
      </c>
    </row>
    <row r="6" spans="2:10" ht="17.399999999999999" x14ac:dyDescent="0.3">
      <c r="B6" s="7" t="s">
        <v>60</v>
      </c>
      <c r="C6" t="s">
        <v>143</v>
      </c>
      <c r="D6" s="54" t="s">
        <v>34</v>
      </c>
      <c r="E6" s="124">
        <v>3.9399999999999998E-2</v>
      </c>
      <c r="F6" s="124">
        <v>2.9499999999999998E-2</v>
      </c>
      <c r="G6" s="124">
        <v>4.8000000000000001E-2</v>
      </c>
      <c r="H6" s="124">
        <v>3.4099999999999998E-2</v>
      </c>
      <c r="I6" s="124">
        <v>2.8000000000000001E-2</v>
      </c>
      <c r="J6" s="124">
        <v>6.6299999999999998E-2</v>
      </c>
    </row>
    <row r="7" spans="2:10" ht="50.4" x14ac:dyDescent="0.2">
      <c r="B7" s="7" t="s">
        <v>61</v>
      </c>
      <c r="C7" s="56" t="s">
        <v>142</v>
      </c>
      <c r="E7" s="132">
        <f>SUM(E4:E6)</f>
        <v>0.99999999999999989</v>
      </c>
      <c r="F7" s="132">
        <f t="shared" ref="F7:J7" si="0">SUM(F4:F6)</f>
        <v>1</v>
      </c>
      <c r="G7" s="132">
        <f t="shared" si="0"/>
        <v>1</v>
      </c>
      <c r="H7" s="132">
        <f t="shared" si="0"/>
        <v>0.99990000000000001</v>
      </c>
      <c r="I7" s="132">
        <f t="shared" si="0"/>
        <v>1</v>
      </c>
      <c r="J7" s="132">
        <f t="shared" si="0"/>
        <v>1</v>
      </c>
    </row>
    <row r="8" spans="2:10" x14ac:dyDescent="0.2">
      <c r="B8" s="7" t="s">
        <v>62</v>
      </c>
    </row>
    <row r="9" spans="2:10" x14ac:dyDescent="0.2">
      <c r="B9" s="7" t="s">
        <v>63</v>
      </c>
    </row>
    <row r="10" spans="2:10" x14ac:dyDescent="0.2">
      <c r="B10" s="7" t="s">
        <v>64</v>
      </c>
    </row>
    <row r="11" spans="2:10" x14ac:dyDescent="0.2">
      <c r="B11" s="7" t="s">
        <v>65</v>
      </c>
    </row>
    <row r="12" spans="2:10" x14ac:dyDescent="0.2">
      <c r="B12" s="7" t="s">
        <v>66</v>
      </c>
    </row>
    <row r="13" spans="2:10" x14ac:dyDescent="0.2">
      <c r="B13" s="7" t="s">
        <v>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4:P42"/>
  <sheetViews>
    <sheetView showGridLines="0" showRowColHeaders="0" tabSelected="1" zoomScale="90" zoomScaleNormal="90" workbookViewId="0">
      <selection activeCell="B14" sqref="B14"/>
    </sheetView>
  </sheetViews>
  <sheetFormatPr defaultColWidth="11" defaultRowHeight="12.6" x14ac:dyDescent="0.2"/>
  <cols>
    <col min="2" max="16" width="10" customWidth="1"/>
  </cols>
  <sheetData>
    <row r="4" spans="1:16" ht="16.8" thickBot="1" x14ac:dyDescent="0.35">
      <c r="A4" s="148" t="s">
        <v>35</v>
      </c>
      <c r="B4" s="148"/>
      <c r="C4" s="148"/>
    </row>
    <row r="5" spans="1:16" ht="30" customHeight="1" x14ac:dyDescent="0.2">
      <c r="A5" s="155" t="s">
        <v>90</v>
      </c>
      <c r="B5" s="156"/>
      <c r="C5" s="156"/>
      <c r="D5" s="156"/>
      <c r="E5" s="156"/>
      <c r="F5" s="156"/>
      <c r="G5" s="156"/>
      <c r="H5" s="156"/>
      <c r="I5" s="156"/>
      <c r="J5" s="157"/>
      <c r="K5" s="2"/>
      <c r="L5" s="2"/>
      <c r="M5" s="2"/>
    </row>
    <row r="6" spans="1:16" x14ac:dyDescent="0.2">
      <c r="A6" s="149" t="s">
        <v>17</v>
      </c>
      <c r="B6" s="150"/>
      <c r="C6" s="150"/>
      <c r="D6" s="150"/>
      <c r="E6" s="150"/>
      <c r="F6" s="150"/>
      <c r="G6" s="150"/>
      <c r="H6" s="150"/>
      <c r="I6" s="150"/>
      <c r="J6" s="151"/>
    </row>
    <row r="7" spans="1:16" ht="36" customHeight="1" x14ac:dyDescent="0.2">
      <c r="A7" s="149"/>
      <c r="B7" s="150"/>
      <c r="C7" s="150"/>
      <c r="D7" s="150"/>
      <c r="E7" s="150"/>
      <c r="F7" s="150"/>
      <c r="G7" s="150"/>
      <c r="H7" s="150"/>
      <c r="I7" s="150"/>
      <c r="J7" s="151"/>
    </row>
    <row r="8" spans="1:16" ht="19.5" customHeight="1" x14ac:dyDescent="0.2">
      <c r="A8" s="159" t="s">
        <v>124</v>
      </c>
      <c r="B8" s="160"/>
      <c r="C8" s="160"/>
      <c r="D8" s="160"/>
      <c r="E8" s="160"/>
      <c r="F8" s="160"/>
      <c r="G8" s="160"/>
      <c r="H8" s="160"/>
      <c r="I8" s="160"/>
      <c r="J8" s="161"/>
    </row>
    <row r="9" spans="1:16" ht="51.9" customHeight="1" thickBot="1" x14ac:dyDescent="0.25">
      <c r="A9" s="152" t="s">
        <v>125</v>
      </c>
      <c r="B9" s="153"/>
      <c r="C9" s="153"/>
      <c r="D9" s="153"/>
      <c r="E9" s="153"/>
      <c r="F9" s="153"/>
      <c r="G9" s="153"/>
      <c r="H9" s="153"/>
      <c r="I9" s="153"/>
      <c r="J9" s="154"/>
    </row>
    <row r="10" spans="1:16" ht="30.75" customHeight="1" x14ac:dyDescent="0.2">
      <c r="A10" s="33"/>
      <c r="B10" s="28"/>
      <c r="C10" s="28"/>
      <c r="D10" s="28"/>
      <c r="E10" s="28"/>
      <c r="F10" s="28"/>
      <c r="G10" s="28"/>
      <c r="H10" s="28"/>
      <c r="I10" s="28"/>
      <c r="J10" s="28"/>
    </row>
    <row r="11" spans="1:16" ht="12.75" customHeight="1" x14ac:dyDescent="0.2">
      <c r="A11" s="88">
        <f>'School Set Up'!E15</f>
        <v>0</v>
      </c>
      <c r="B11" s="158" t="s">
        <v>109</v>
      </c>
      <c r="C11" s="158"/>
      <c r="D11" s="158"/>
      <c r="E11" s="158"/>
      <c r="F11" s="158"/>
      <c r="G11" s="158"/>
      <c r="H11" s="2"/>
      <c r="I11" s="2"/>
      <c r="J11" s="2"/>
    </row>
    <row r="12" spans="1:16" ht="13.2" thickBot="1" x14ac:dyDescent="0.25">
      <c r="B12" s="146" t="str">
        <f>'School Set Up'!A29</f>
        <v>2021/2022</v>
      </c>
      <c r="C12" s="147"/>
      <c r="D12" s="147"/>
      <c r="E12" s="146" t="str">
        <f>'School Set Up'!A27</f>
        <v>2022/2023</v>
      </c>
      <c r="F12" s="147"/>
      <c r="G12" s="147"/>
      <c r="H12" s="146" t="str">
        <f>'School Set Up'!A25</f>
        <v>2023/2024</v>
      </c>
      <c r="I12" s="147"/>
      <c r="J12" s="147"/>
      <c r="K12" s="146" t="str">
        <f>'School Set Up'!A23</f>
        <v>2024/2025</v>
      </c>
      <c r="L12" s="147"/>
      <c r="M12" s="147"/>
      <c r="N12" s="146" t="str">
        <f>'School Set Up'!A21</f>
        <v>2025/2026</v>
      </c>
      <c r="O12" s="147"/>
      <c r="P12" s="147"/>
    </row>
    <row r="13" spans="1:16" ht="66" customHeight="1" x14ac:dyDescent="0.2">
      <c r="A13" s="79"/>
      <c r="B13" s="83" t="s">
        <v>28</v>
      </c>
      <c r="C13" s="84" t="s">
        <v>29</v>
      </c>
      <c r="D13" s="85" t="s">
        <v>31</v>
      </c>
      <c r="E13" s="80" t="s">
        <v>28</v>
      </c>
      <c r="F13" s="81" t="s">
        <v>29</v>
      </c>
      <c r="G13" s="82" t="s">
        <v>31</v>
      </c>
      <c r="H13" s="83" t="s">
        <v>28</v>
      </c>
      <c r="I13" s="84" t="s">
        <v>29</v>
      </c>
      <c r="J13" s="85" t="s">
        <v>31</v>
      </c>
      <c r="K13" s="80" t="s">
        <v>28</v>
      </c>
      <c r="L13" s="81" t="s">
        <v>29</v>
      </c>
      <c r="M13" s="82" t="s">
        <v>31</v>
      </c>
      <c r="N13" s="80" t="s">
        <v>28</v>
      </c>
      <c r="O13" s="81" t="s">
        <v>29</v>
      </c>
      <c r="P13" s="82" t="s">
        <v>31</v>
      </c>
    </row>
    <row r="14" spans="1:16" x14ac:dyDescent="0.2">
      <c r="A14" s="79" t="s">
        <v>5</v>
      </c>
      <c r="B14" s="76"/>
      <c r="C14" s="74"/>
      <c r="D14" s="5" t="e">
        <f>SUM(C14/B14)</f>
        <v>#DIV/0!</v>
      </c>
      <c r="E14" s="76"/>
      <c r="F14" s="74"/>
      <c r="G14" s="5" t="e">
        <f>SUM(F14/E14)</f>
        <v>#DIV/0!</v>
      </c>
      <c r="H14" s="76"/>
      <c r="I14" s="74"/>
      <c r="J14" s="5" t="e">
        <f>SUM(I14/H14)</f>
        <v>#DIV/0!</v>
      </c>
      <c r="K14" s="76"/>
      <c r="L14" s="74"/>
      <c r="M14" s="5" t="e">
        <f>SUM(L14/K14)</f>
        <v>#DIV/0!</v>
      </c>
      <c r="N14" s="76"/>
      <c r="O14" s="74"/>
      <c r="P14" s="5" t="e">
        <f>SUM(O14/N14)</f>
        <v>#DIV/0!</v>
      </c>
    </row>
    <row r="15" spans="1:16" x14ac:dyDescent="0.2">
      <c r="A15" s="79" t="s">
        <v>6</v>
      </c>
      <c r="B15" s="76"/>
      <c r="C15" s="74"/>
      <c r="D15" s="5" t="e">
        <f>SUM(C15/B15)</f>
        <v>#DIV/0!</v>
      </c>
      <c r="E15" s="76"/>
      <c r="F15" s="74"/>
      <c r="G15" s="5" t="e">
        <f t="shared" ref="G15:G25" si="0">SUM(F15/E15)</f>
        <v>#DIV/0!</v>
      </c>
      <c r="H15" s="76"/>
      <c r="I15" s="74"/>
      <c r="J15" s="5" t="e">
        <f t="shared" ref="J15:J25" si="1">SUM(I15/H15)</f>
        <v>#DIV/0!</v>
      </c>
      <c r="K15" s="76"/>
      <c r="L15" s="74"/>
      <c r="M15" s="5" t="e">
        <f t="shared" ref="M15:M25" si="2">SUM(L15/K15)</f>
        <v>#DIV/0!</v>
      </c>
      <c r="N15" s="76"/>
      <c r="O15" s="74"/>
      <c r="P15" s="5" t="e">
        <f t="shared" ref="P15:P25" si="3">SUM(O15/N15)</f>
        <v>#DIV/0!</v>
      </c>
    </row>
    <row r="16" spans="1:16" x14ac:dyDescent="0.2">
      <c r="A16" s="79" t="s">
        <v>7</v>
      </c>
      <c r="B16" s="76"/>
      <c r="C16" s="74"/>
      <c r="D16" s="5" t="e">
        <f t="shared" ref="D16:D25" si="4">SUM(C16/B16)</f>
        <v>#DIV/0!</v>
      </c>
      <c r="E16" s="76"/>
      <c r="F16" s="74"/>
      <c r="G16" s="5" t="e">
        <f t="shared" si="0"/>
        <v>#DIV/0!</v>
      </c>
      <c r="H16" s="76"/>
      <c r="I16" s="74"/>
      <c r="J16" s="5" t="e">
        <f t="shared" si="1"/>
        <v>#DIV/0!</v>
      </c>
      <c r="K16" s="76"/>
      <c r="L16" s="74"/>
      <c r="M16" s="5" t="e">
        <f t="shared" si="2"/>
        <v>#DIV/0!</v>
      </c>
      <c r="N16" s="76"/>
      <c r="O16" s="74"/>
      <c r="P16" s="5" t="e">
        <f t="shared" si="3"/>
        <v>#DIV/0!</v>
      </c>
    </row>
    <row r="17" spans="1:16" x14ac:dyDescent="0.2">
      <c r="A17" s="79" t="s">
        <v>8</v>
      </c>
      <c r="B17" s="76"/>
      <c r="C17" s="74"/>
      <c r="D17" s="5" t="e">
        <f t="shared" si="4"/>
        <v>#DIV/0!</v>
      </c>
      <c r="E17" s="76"/>
      <c r="F17" s="74"/>
      <c r="G17" s="5" t="e">
        <f t="shared" si="0"/>
        <v>#DIV/0!</v>
      </c>
      <c r="H17" s="76"/>
      <c r="I17" s="74"/>
      <c r="J17" s="5" t="e">
        <f t="shared" si="1"/>
        <v>#DIV/0!</v>
      </c>
      <c r="K17" s="76"/>
      <c r="L17" s="74"/>
      <c r="M17" s="5" t="e">
        <f t="shared" si="2"/>
        <v>#DIV/0!</v>
      </c>
      <c r="N17" s="76"/>
      <c r="O17" s="74"/>
      <c r="P17" s="5" t="e">
        <f t="shared" si="3"/>
        <v>#DIV/0!</v>
      </c>
    </row>
    <row r="18" spans="1:16" x14ac:dyDescent="0.2">
      <c r="A18" s="79" t="s">
        <v>9</v>
      </c>
      <c r="B18" s="76"/>
      <c r="C18" s="74"/>
      <c r="D18" s="5" t="e">
        <f t="shared" si="4"/>
        <v>#DIV/0!</v>
      </c>
      <c r="E18" s="76"/>
      <c r="F18" s="74"/>
      <c r="G18" s="5" t="e">
        <f t="shared" si="0"/>
        <v>#DIV/0!</v>
      </c>
      <c r="H18" s="76"/>
      <c r="I18" s="74"/>
      <c r="J18" s="5" t="e">
        <f t="shared" si="1"/>
        <v>#DIV/0!</v>
      </c>
      <c r="K18" s="76"/>
      <c r="L18" s="74"/>
      <c r="M18" s="5" t="e">
        <f t="shared" si="2"/>
        <v>#DIV/0!</v>
      </c>
      <c r="N18" s="76"/>
      <c r="O18" s="74"/>
      <c r="P18" s="5" t="e">
        <f t="shared" si="3"/>
        <v>#DIV/0!</v>
      </c>
    </row>
    <row r="19" spans="1:16" x14ac:dyDescent="0.2">
      <c r="A19" s="79" t="s">
        <v>10</v>
      </c>
      <c r="B19" s="76"/>
      <c r="C19" s="74"/>
      <c r="D19" s="5" t="e">
        <f>SUM(C19/B19)</f>
        <v>#DIV/0!</v>
      </c>
      <c r="E19" s="76"/>
      <c r="F19" s="74"/>
      <c r="G19" s="5" t="e">
        <f t="shared" si="0"/>
        <v>#DIV/0!</v>
      </c>
      <c r="H19" s="76"/>
      <c r="I19" s="74"/>
      <c r="J19" s="5" t="e">
        <f t="shared" si="1"/>
        <v>#DIV/0!</v>
      </c>
      <c r="K19" s="76"/>
      <c r="L19" s="74"/>
      <c r="M19" s="5" t="e">
        <f t="shared" si="2"/>
        <v>#DIV/0!</v>
      </c>
      <c r="N19" s="76"/>
      <c r="O19" s="74"/>
      <c r="P19" s="5" t="e">
        <f t="shared" si="3"/>
        <v>#DIV/0!</v>
      </c>
    </row>
    <row r="20" spans="1:16" x14ac:dyDescent="0.2">
      <c r="A20" s="79" t="s">
        <v>22</v>
      </c>
      <c r="B20" s="76"/>
      <c r="C20" s="74"/>
      <c r="D20" s="5" t="e">
        <f t="shared" si="4"/>
        <v>#DIV/0!</v>
      </c>
      <c r="E20" s="76"/>
      <c r="F20" s="74"/>
      <c r="G20" s="5" t="e">
        <f t="shared" si="0"/>
        <v>#DIV/0!</v>
      </c>
      <c r="H20" s="76"/>
      <c r="I20" s="74"/>
      <c r="J20" s="5" t="e">
        <f t="shared" si="1"/>
        <v>#DIV/0!</v>
      </c>
      <c r="K20" s="76"/>
      <c r="L20" s="74"/>
      <c r="M20" s="5" t="e">
        <f t="shared" si="2"/>
        <v>#DIV/0!</v>
      </c>
      <c r="N20" s="76"/>
      <c r="O20" s="74"/>
      <c r="P20" s="5" t="e">
        <f t="shared" si="3"/>
        <v>#DIV/0!</v>
      </c>
    </row>
    <row r="21" spans="1:16" x14ac:dyDescent="0.2">
      <c r="A21" s="79" t="s">
        <v>23</v>
      </c>
      <c r="B21" s="76"/>
      <c r="C21" s="74"/>
      <c r="D21" s="5" t="e">
        <f t="shared" si="4"/>
        <v>#DIV/0!</v>
      </c>
      <c r="E21" s="76"/>
      <c r="F21" s="74"/>
      <c r="G21" s="5" t="e">
        <f t="shared" si="0"/>
        <v>#DIV/0!</v>
      </c>
      <c r="H21" s="76"/>
      <c r="I21" s="74"/>
      <c r="J21" s="5" t="e">
        <f t="shared" si="1"/>
        <v>#DIV/0!</v>
      </c>
      <c r="K21" s="76"/>
      <c r="L21" s="74"/>
      <c r="M21" s="5" t="e">
        <f t="shared" si="2"/>
        <v>#DIV/0!</v>
      </c>
      <c r="N21" s="76"/>
      <c r="O21" s="74"/>
      <c r="P21" s="5" t="e">
        <f t="shared" si="3"/>
        <v>#DIV/0!</v>
      </c>
    </row>
    <row r="22" spans="1:16" x14ac:dyDescent="0.2">
      <c r="A22" s="79" t="s">
        <v>24</v>
      </c>
      <c r="B22" s="76"/>
      <c r="C22" s="74"/>
      <c r="D22" s="5" t="e">
        <f t="shared" si="4"/>
        <v>#DIV/0!</v>
      </c>
      <c r="E22" s="76"/>
      <c r="F22" s="74"/>
      <c r="G22" s="5" t="e">
        <f t="shared" si="0"/>
        <v>#DIV/0!</v>
      </c>
      <c r="H22" s="76"/>
      <c r="I22" s="74"/>
      <c r="J22" s="5" t="e">
        <f t="shared" si="1"/>
        <v>#DIV/0!</v>
      </c>
      <c r="K22" s="76"/>
      <c r="L22" s="74"/>
      <c r="M22" s="5" t="e">
        <f t="shared" si="2"/>
        <v>#DIV/0!</v>
      </c>
      <c r="N22" s="76"/>
      <c r="O22" s="74"/>
      <c r="P22" s="5" t="e">
        <f t="shared" si="3"/>
        <v>#DIV/0!</v>
      </c>
    </row>
    <row r="23" spans="1:16" x14ac:dyDescent="0.2">
      <c r="A23" s="79" t="s">
        <v>25</v>
      </c>
      <c r="B23" s="76"/>
      <c r="C23" s="74"/>
      <c r="D23" s="5" t="e">
        <f t="shared" si="4"/>
        <v>#DIV/0!</v>
      </c>
      <c r="E23" s="76"/>
      <c r="F23" s="74"/>
      <c r="G23" s="5" t="e">
        <f t="shared" si="0"/>
        <v>#DIV/0!</v>
      </c>
      <c r="H23" s="76"/>
      <c r="I23" s="74"/>
      <c r="J23" s="5" t="e">
        <f t="shared" si="1"/>
        <v>#DIV/0!</v>
      </c>
      <c r="K23" s="76"/>
      <c r="L23" s="74"/>
      <c r="M23" s="5" t="e">
        <f t="shared" si="2"/>
        <v>#DIV/0!</v>
      </c>
      <c r="N23" s="76"/>
      <c r="O23" s="74"/>
      <c r="P23" s="5" t="e">
        <f t="shared" si="3"/>
        <v>#DIV/0!</v>
      </c>
    </row>
    <row r="24" spans="1:16" x14ac:dyDescent="0.2">
      <c r="A24" s="79" t="s">
        <v>26</v>
      </c>
      <c r="B24" s="76"/>
      <c r="C24" s="74"/>
      <c r="D24" s="5" t="e">
        <f t="shared" si="4"/>
        <v>#DIV/0!</v>
      </c>
      <c r="E24" s="76"/>
      <c r="F24" s="74"/>
      <c r="G24" s="5" t="e">
        <f t="shared" si="0"/>
        <v>#DIV/0!</v>
      </c>
      <c r="H24" s="76"/>
      <c r="I24" s="74"/>
      <c r="J24" s="5" t="e">
        <f t="shared" si="1"/>
        <v>#DIV/0!</v>
      </c>
      <c r="K24" s="76"/>
      <c r="L24" s="74"/>
      <c r="M24" s="5" t="e">
        <f t="shared" si="2"/>
        <v>#DIV/0!</v>
      </c>
      <c r="N24" s="76"/>
      <c r="O24" s="74"/>
      <c r="P24" s="5" t="e">
        <f t="shared" si="3"/>
        <v>#DIV/0!</v>
      </c>
    </row>
    <row r="25" spans="1:16" ht="13.2" thickBot="1" x14ac:dyDescent="0.25">
      <c r="A25" s="79" t="s">
        <v>27</v>
      </c>
      <c r="B25" s="77"/>
      <c r="C25" s="78"/>
      <c r="D25" s="6" t="e">
        <f t="shared" si="4"/>
        <v>#DIV/0!</v>
      </c>
      <c r="E25" s="77"/>
      <c r="F25" s="78"/>
      <c r="G25" s="6" t="e">
        <f t="shared" si="0"/>
        <v>#DIV/0!</v>
      </c>
      <c r="H25" s="77"/>
      <c r="I25" s="78"/>
      <c r="J25" s="6" t="e">
        <f t="shared" si="1"/>
        <v>#DIV/0!</v>
      </c>
      <c r="K25" s="77"/>
      <c r="L25" s="78"/>
      <c r="M25" s="6" t="e">
        <f t="shared" si="2"/>
        <v>#DIV/0!</v>
      </c>
      <c r="N25" s="77"/>
      <c r="O25" s="78"/>
      <c r="P25" s="6" t="e">
        <f t="shared" si="3"/>
        <v>#DIV/0!</v>
      </c>
    </row>
    <row r="26" spans="1:16" s="31" customFormat="1" x14ac:dyDescent="0.2">
      <c r="B26" s="32"/>
      <c r="C26" s="32"/>
      <c r="E26" s="32"/>
      <c r="F26" s="32"/>
      <c r="H26" s="32"/>
      <c r="I26" s="32"/>
      <c r="K26" s="32"/>
      <c r="L26" s="32"/>
    </row>
    <row r="27" spans="1:16" s="31" customFormat="1" x14ac:dyDescent="0.2">
      <c r="B27" s="32"/>
      <c r="C27" s="32"/>
      <c r="E27" s="32"/>
      <c r="F27" s="32"/>
      <c r="H27" s="32"/>
      <c r="I27" s="32"/>
      <c r="K27" s="32"/>
      <c r="L27" s="32"/>
    </row>
    <row r="28" spans="1:16" x14ac:dyDescent="0.2">
      <c r="A28">
        <f>'School Set Up'!E15</f>
        <v>0</v>
      </c>
      <c r="B28" s="7" t="s">
        <v>123</v>
      </c>
    </row>
    <row r="29" spans="1:16" x14ac:dyDescent="0.2">
      <c r="A29" s="86"/>
      <c r="B29" s="113" t="s">
        <v>30</v>
      </c>
      <c r="C29" s="113" t="s">
        <v>31</v>
      </c>
      <c r="D29" s="113" t="s">
        <v>31</v>
      </c>
      <c r="E29" s="113" t="str">
        <f>M13</f>
        <v>Per Day Rate</v>
      </c>
      <c r="F29" s="113" t="s">
        <v>31</v>
      </c>
    </row>
    <row r="30" spans="1:16" x14ac:dyDescent="0.2">
      <c r="A30" s="86"/>
      <c r="B30" s="113" t="str">
        <f>B12</f>
        <v>2021/2022</v>
      </c>
      <c r="C30" s="113" t="str">
        <f>E12</f>
        <v>2022/2023</v>
      </c>
      <c r="D30" s="114" t="str">
        <f>H12</f>
        <v>2023/2024</v>
      </c>
      <c r="E30" s="113" t="str">
        <f>K12</f>
        <v>2024/2025</v>
      </c>
      <c r="F30" s="113" t="str">
        <f>N12</f>
        <v>2025/2026</v>
      </c>
    </row>
    <row r="31" spans="1:16" x14ac:dyDescent="0.2">
      <c r="A31" s="87" t="s">
        <v>5</v>
      </c>
      <c r="B31" s="75" t="e">
        <f>SUM(D14)</f>
        <v>#DIV/0!</v>
      </c>
      <c r="C31" s="75" t="e">
        <f>SUM(G14)</f>
        <v>#DIV/0!</v>
      </c>
      <c r="D31" s="75" t="e">
        <f>SUM(J14)</f>
        <v>#DIV/0!</v>
      </c>
      <c r="E31" s="75" t="e">
        <f>M14</f>
        <v>#DIV/0!</v>
      </c>
      <c r="F31" s="75" t="e">
        <f>SUM($P14)</f>
        <v>#DIV/0!</v>
      </c>
    </row>
    <row r="32" spans="1:16" x14ac:dyDescent="0.2">
      <c r="A32" s="87" t="s">
        <v>6</v>
      </c>
      <c r="B32" s="75" t="e">
        <f>SUM(D15)</f>
        <v>#DIV/0!</v>
      </c>
      <c r="C32" s="75" t="e">
        <f>SUM(G15)</f>
        <v>#DIV/0!</v>
      </c>
      <c r="D32" s="75" t="e">
        <f t="shared" ref="D32:D42" si="5">SUM(J15)</f>
        <v>#DIV/0!</v>
      </c>
      <c r="E32" s="75" t="e">
        <f t="shared" ref="E32:E42" si="6">M15</f>
        <v>#DIV/0!</v>
      </c>
      <c r="F32" s="75" t="e">
        <f t="shared" ref="F32:F42" si="7">SUM($P15)</f>
        <v>#DIV/0!</v>
      </c>
    </row>
    <row r="33" spans="1:6" x14ac:dyDescent="0.2">
      <c r="A33" s="87" t="s">
        <v>7</v>
      </c>
      <c r="B33" s="75" t="e">
        <f t="shared" ref="B33:B42" si="8">SUM(D16)</f>
        <v>#DIV/0!</v>
      </c>
      <c r="C33" s="75" t="e">
        <f t="shared" ref="C33:C42" si="9">SUM(G16)</f>
        <v>#DIV/0!</v>
      </c>
      <c r="D33" s="75" t="e">
        <f t="shared" si="5"/>
        <v>#DIV/0!</v>
      </c>
      <c r="E33" s="75" t="e">
        <f t="shared" si="6"/>
        <v>#DIV/0!</v>
      </c>
      <c r="F33" s="75" t="e">
        <f t="shared" si="7"/>
        <v>#DIV/0!</v>
      </c>
    </row>
    <row r="34" spans="1:6" x14ac:dyDescent="0.2">
      <c r="A34" s="87" t="s">
        <v>8</v>
      </c>
      <c r="B34" s="75" t="e">
        <f t="shared" si="8"/>
        <v>#DIV/0!</v>
      </c>
      <c r="C34" s="75" t="e">
        <f t="shared" si="9"/>
        <v>#DIV/0!</v>
      </c>
      <c r="D34" s="75" t="e">
        <f t="shared" si="5"/>
        <v>#DIV/0!</v>
      </c>
      <c r="E34" s="75" t="e">
        <f t="shared" si="6"/>
        <v>#DIV/0!</v>
      </c>
      <c r="F34" s="75" t="e">
        <f t="shared" si="7"/>
        <v>#DIV/0!</v>
      </c>
    </row>
    <row r="35" spans="1:6" x14ac:dyDescent="0.2">
      <c r="A35" s="87" t="s">
        <v>9</v>
      </c>
      <c r="B35" s="75" t="e">
        <f t="shared" si="8"/>
        <v>#DIV/0!</v>
      </c>
      <c r="C35" s="75" t="e">
        <f t="shared" si="9"/>
        <v>#DIV/0!</v>
      </c>
      <c r="D35" s="75" t="e">
        <f t="shared" si="5"/>
        <v>#DIV/0!</v>
      </c>
      <c r="E35" s="75" t="e">
        <f t="shared" si="6"/>
        <v>#DIV/0!</v>
      </c>
      <c r="F35" s="75" t="e">
        <f t="shared" si="7"/>
        <v>#DIV/0!</v>
      </c>
    </row>
    <row r="36" spans="1:6" x14ac:dyDescent="0.2">
      <c r="A36" s="87" t="s">
        <v>10</v>
      </c>
      <c r="B36" s="75" t="e">
        <f t="shared" si="8"/>
        <v>#DIV/0!</v>
      </c>
      <c r="C36" s="75" t="e">
        <f t="shared" si="9"/>
        <v>#DIV/0!</v>
      </c>
      <c r="D36" s="75" t="e">
        <f t="shared" si="5"/>
        <v>#DIV/0!</v>
      </c>
      <c r="E36" s="75" t="e">
        <f t="shared" si="6"/>
        <v>#DIV/0!</v>
      </c>
      <c r="F36" s="75" t="e">
        <f t="shared" si="7"/>
        <v>#DIV/0!</v>
      </c>
    </row>
    <row r="37" spans="1:6" x14ac:dyDescent="0.2">
      <c r="A37" s="87" t="s">
        <v>22</v>
      </c>
      <c r="B37" s="75" t="e">
        <f t="shared" si="8"/>
        <v>#DIV/0!</v>
      </c>
      <c r="C37" s="75" t="e">
        <f t="shared" si="9"/>
        <v>#DIV/0!</v>
      </c>
      <c r="D37" s="75" t="e">
        <f t="shared" si="5"/>
        <v>#DIV/0!</v>
      </c>
      <c r="E37" s="75" t="e">
        <f t="shared" si="6"/>
        <v>#DIV/0!</v>
      </c>
      <c r="F37" s="75" t="e">
        <f t="shared" si="7"/>
        <v>#DIV/0!</v>
      </c>
    </row>
    <row r="38" spans="1:6" x14ac:dyDescent="0.2">
      <c r="A38" s="87" t="s">
        <v>23</v>
      </c>
      <c r="B38" s="75" t="e">
        <f t="shared" si="8"/>
        <v>#DIV/0!</v>
      </c>
      <c r="C38" s="75" t="e">
        <f t="shared" si="9"/>
        <v>#DIV/0!</v>
      </c>
      <c r="D38" s="75" t="e">
        <f>SUM(J21)</f>
        <v>#DIV/0!</v>
      </c>
      <c r="E38" s="75" t="e">
        <f t="shared" si="6"/>
        <v>#DIV/0!</v>
      </c>
      <c r="F38" s="75" t="e">
        <f t="shared" si="7"/>
        <v>#DIV/0!</v>
      </c>
    </row>
    <row r="39" spans="1:6" x14ac:dyDescent="0.2">
      <c r="A39" s="87" t="s">
        <v>24</v>
      </c>
      <c r="B39" s="75" t="e">
        <f t="shared" si="8"/>
        <v>#DIV/0!</v>
      </c>
      <c r="C39" s="75" t="e">
        <f t="shared" si="9"/>
        <v>#DIV/0!</v>
      </c>
      <c r="D39" s="75" t="e">
        <f t="shared" si="5"/>
        <v>#DIV/0!</v>
      </c>
      <c r="E39" s="75" t="e">
        <f t="shared" si="6"/>
        <v>#DIV/0!</v>
      </c>
      <c r="F39" s="75" t="e">
        <f t="shared" si="7"/>
        <v>#DIV/0!</v>
      </c>
    </row>
    <row r="40" spans="1:6" x14ac:dyDescent="0.2">
      <c r="A40" s="87" t="s">
        <v>25</v>
      </c>
      <c r="B40" s="75" t="e">
        <f t="shared" si="8"/>
        <v>#DIV/0!</v>
      </c>
      <c r="C40" s="75" t="e">
        <f t="shared" si="9"/>
        <v>#DIV/0!</v>
      </c>
      <c r="D40" s="75" t="e">
        <f t="shared" si="5"/>
        <v>#DIV/0!</v>
      </c>
      <c r="E40" s="75" t="e">
        <f t="shared" si="6"/>
        <v>#DIV/0!</v>
      </c>
      <c r="F40" s="75" t="e">
        <f t="shared" si="7"/>
        <v>#DIV/0!</v>
      </c>
    </row>
    <row r="41" spans="1:6" x14ac:dyDescent="0.2">
      <c r="A41" s="87" t="s">
        <v>26</v>
      </c>
      <c r="B41" s="75" t="e">
        <f t="shared" si="8"/>
        <v>#DIV/0!</v>
      </c>
      <c r="C41" s="75" t="e">
        <f t="shared" si="9"/>
        <v>#DIV/0!</v>
      </c>
      <c r="D41" s="75" t="e">
        <f t="shared" si="5"/>
        <v>#DIV/0!</v>
      </c>
      <c r="E41" s="75" t="e">
        <f t="shared" si="6"/>
        <v>#DIV/0!</v>
      </c>
      <c r="F41" s="75" t="e">
        <f t="shared" si="7"/>
        <v>#DIV/0!</v>
      </c>
    </row>
    <row r="42" spans="1:6" x14ac:dyDescent="0.2">
      <c r="A42" s="87" t="s">
        <v>27</v>
      </c>
      <c r="B42" s="75" t="e">
        <f t="shared" si="8"/>
        <v>#DIV/0!</v>
      </c>
      <c r="C42" s="75" t="e">
        <f t="shared" si="9"/>
        <v>#DIV/0!</v>
      </c>
      <c r="D42" s="75" t="e">
        <f t="shared" si="5"/>
        <v>#DIV/0!</v>
      </c>
      <c r="E42" s="75" t="e">
        <f t="shared" si="6"/>
        <v>#DIV/0!</v>
      </c>
      <c r="F42" s="75" t="e">
        <f t="shared" si="7"/>
        <v>#DIV/0!</v>
      </c>
    </row>
  </sheetData>
  <sheetProtection algorithmName="SHA-512" hashValue="+8u7e1DvIPI+6WUbmPcJvUwT1O9yMMv5gYC9NEu4Ld5GlGJB+F+CT69VBJDox+JezpgY0+EJ+IIII29WYdubTQ==" saltValue="pyJ1dMHOEb82OwEChgJUtA==" spinCount="100000" sheet="1" selectLockedCells="1"/>
  <mergeCells count="11">
    <mergeCell ref="N12:P12"/>
    <mergeCell ref="K12:M12"/>
    <mergeCell ref="A4:C4"/>
    <mergeCell ref="B12:D12"/>
    <mergeCell ref="E12:G12"/>
    <mergeCell ref="A6:J7"/>
    <mergeCell ref="A9:J9"/>
    <mergeCell ref="A5:J5"/>
    <mergeCell ref="H12:J12"/>
    <mergeCell ref="B11:G11"/>
    <mergeCell ref="A8:J8"/>
  </mergeCells>
  <phoneticPr fontId="2" type="noConversion"/>
  <pageMargins left="0.75" right="0.75" top="1" bottom="1" header="0.5" footer="0.5"/>
  <pageSetup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4:U60"/>
  <sheetViews>
    <sheetView showGridLines="0" showRowColHeaders="0" zoomScale="70" zoomScaleNormal="70" workbookViewId="0">
      <selection activeCell="N9" sqref="N9"/>
    </sheetView>
  </sheetViews>
  <sheetFormatPr defaultColWidth="11" defaultRowHeight="12.6" x14ac:dyDescent="0.2"/>
  <cols>
    <col min="1" max="1" width="17.90625" customWidth="1"/>
    <col min="2" max="13" width="7.7265625" customWidth="1"/>
  </cols>
  <sheetData>
    <row r="4" spans="1:21" ht="17.399999999999999" x14ac:dyDescent="0.3">
      <c r="A4" s="163" t="s">
        <v>161</v>
      </c>
      <c r="B4" s="164"/>
      <c r="C4" s="164"/>
      <c r="D4" s="164"/>
      <c r="E4" s="164"/>
      <c r="F4" s="164"/>
      <c r="G4" s="164"/>
      <c r="H4" s="164"/>
      <c r="I4" s="164"/>
      <c r="J4" s="164"/>
      <c r="K4" s="164"/>
      <c r="L4" s="164"/>
      <c r="M4" s="164"/>
      <c r="N4" s="165"/>
    </row>
    <row r="5" spans="1:21" ht="58.5" customHeight="1" x14ac:dyDescent="0.3">
      <c r="A5" s="166" t="s">
        <v>127</v>
      </c>
      <c r="B5" s="167"/>
      <c r="C5" s="167"/>
      <c r="D5" s="167"/>
      <c r="E5" s="167"/>
      <c r="F5" s="167"/>
      <c r="G5" s="167"/>
      <c r="H5" s="167"/>
      <c r="I5" s="167"/>
      <c r="J5" s="167"/>
      <c r="K5" s="167"/>
      <c r="L5" s="167"/>
      <c r="M5" s="167"/>
      <c r="N5" s="167"/>
      <c r="O5" s="14"/>
      <c r="P5" s="14"/>
      <c r="Q5" s="14"/>
      <c r="R5" s="2"/>
      <c r="S5" s="2"/>
      <c r="T5" s="2"/>
      <c r="U5" s="2"/>
    </row>
    <row r="6" spans="1:21" ht="16.2" x14ac:dyDescent="0.2">
      <c r="A6" s="15"/>
      <c r="B6" s="15"/>
      <c r="C6" s="15"/>
      <c r="D6" s="15"/>
      <c r="E6" s="15"/>
      <c r="F6" s="15"/>
      <c r="G6" s="15"/>
      <c r="H6" s="15"/>
      <c r="I6" s="15"/>
      <c r="J6" s="15"/>
      <c r="K6" s="15"/>
      <c r="L6" s="15"/>
      <c r="M6" s="15"/>
      <c r="N6" s="15"/>
      <c r="O6" s="2"/>
      <c r="P6" s="2"/>
      <c r="Q6" s="2"/>
      <c r="R6" s="2"/>
      <c r="S6" s="2"/>
      <c r="T6" s="2"/>
      <c r="U6" s="2"/>
    </row>
    <row r="7" spans="1:21" ht="16.2" x14ac:dyDescent="0.2">
      <c r="K7" s="16"/>
      <c r="L7" s="16"/>
      <c r="M7" s="16"/>
      <c r="N7" s="16"/>
      <c r="O7" s="2"/>
      <c r="P7" s="2"/>
      <c r="Q7" s="2"/>
      <c r="R7" s="2"/>
      <c r="S7" s="2"/>
    </row>
    <row r="8" spans="1:21" ht="17.399999999999999" x14ac:dyDescent="0.3">
      <c r="A8" s="17" t="s">
        <v>18</v>
      </c>
      <c r="B8" s="168">
        <f>'School Set Up'!E15</f>
        <v>0</v>
      </c>
      <c r="C8" s="168"/>
      <c r="D8" s="168"/>
      <c r="E8" s="168"/>
      <c r="F8" s="162" t="s">
        <v>133</v>
      </c>
      <c r="G8" s="162"/>
      <c r="H8" s="162"/>
      <c r="I8" s="162"/>
      <c r="J8" s="27">
        <f>'School Set Up'!I17</f>
        <v>0</v>
      </c>
      <c r="K8" s="162" t="s">
        <v>134</v>
      </c>
      <c r="L8" s="162"/>
      <c r="M8" s="162"/>
      <c r="N8" s="162">
        <f>'School Set Up'!C17</f>
        <v>0</v>
      </c>
      <c r="O8" s="162"/>
    </row>
    <row r="9" spans="1:21" ht="62.4" x14ac:dyDescent="0.2">
      <c r="A9" s="71"/>
      <c r="B9" s="72" t="s">
        <v>5</v>
      </c>
      <c r="C9" s="72" t="s">
        <v>52</v>
      </c>
      <c r="D9" s="72" t="s">
        <v>7</v>
      </c>
      <c r="E9" s="72" t="s">
        <v>49</v>
      </c>
      <c r="F9" s="72" t="s">
        <v>50</v>
      </c>
      <c r="G9" s="72" t="s">
        <v>10</v>
      </c>
      <c r="H9" s="72" t="s">
        <v>51</v>
      </c>
      <c r="I9" s="72" t="s">
        <v>23</v>
      </c>
      <c r="J9" s="72" t="s">
        <v>24</v>
      </c>
      <c r="K9" s="72" t="s">
        <v>25</v>
      </c>
      <c r="L9" s="72" t="s">
        <v>26</v>
      </c>
      <c r="M9" s="72" t="s">
        <v>27</v>
      </c>
      <c r="N9" s="73"/>
    </row>
    <row r="10" spans="1:21" x14ac:dyDescent="0.2">
      <c r="A10" s="71" t="s">
        <v>37</v>
      </c>
      <c r="B10" s="74"/>
      <c r="C10" s="74"/>
      <c r="D10" s="74"/>
      <c r="E10" s="74"/>
      <c r="F10" s="74"/>
      <c r="G10" s="74"/>
      <c r="H10" s="74"/>
      <c r="I10" s="74"/>
      <c r="J10" s="74"/>
      <c r="K10" s="74"/>
      <c r="L10" s="74"/>
      <c r="M10" s="74"/>
      <c r="N10" s="71">
        <f>SUM(B10:M10)</f>
        <v>0</v>
      </c>
    </row>
    <row r="11" spans="1:21" x14ac:dyDescent="0.2">
      <c r="A11" s="71" t="s">
        <v>11</v>
      </c>
      <c r="B11" s="74"/>
      <c r="C11" s="74"/>
      <c r="D11" s="74"/>
      <c r="E11" s="74"/>
      <c r="F11" s="74"/>
      <c r="G11" s="74"/>
      <c r="H11" s="74"/>
      <c r="I11" s="74"/>
      <c r="J11" s="74"/>
      <c r="K11" s="74"/>
      <c r="L11" s="74"/>
      <c r="M11" s="74"/>
      <c r="N11" s="71">
        <f t="shared" ref="N11:N33" si="0">SUM(B11:M11)</f>
        <v>0</v>
      </c>
    </row>
    <row r="12" spans="1:21" x14ac:dyDescent="0.2">
      <c r="A12" s="71" t="s">
        <v>12</v>
      </c>
      <c r="B12" s="74"/>
      <c r="C12" s="74"/>
      <c r="D12" s="74"/>
      <c r="E12" s="74"/>
      <c r="F12" s="74"/>
      <c r="G12" s="74"/>
      <c r="H12" s="74"/>
      <c r="I12" s="74"/>
      <c r="J12" s="74"/>
      <c r="K12" s="74"/>
      <c r="L12" s="74"/>
      <c r="M12" s="74"/>
      <c r="N12" s="71">
        <f t="shared" si="0"/>
        <v>0</v>
      </c>
    </row>
    <row r="13" spans="1:21" x14ac:dyDescent="0.2">
      <c r="A13" s="71" t="s">
        <v>13</v>
      </c>
      <c r="B13" s="74"/>
      <c r="C13" s="74"/>
      <c r="D13" s="74"/>
      <c r="E13" s="74"/>
      <c r="F13" s="74"/>
      <c r="G13" s="74"/>
      <c r="H13" s="74"/>
      <c r="I13" s="74"/>
      <c r="J13" s="74"/>
      <c r="K13" s="74"/>
      <c r="L13" s="74"/>
      <c r="M13" s="74"/>
      <c r="N13" s="71">
        <f t="shared" si="0"/>
        <v>0</v>
      </c>
    </row>
    <row r="14" spans="1:21" x14ac:dyDescent="0.2">
      <c r="A14" s="71" t="s">
        <v>14</v>
      </c>
      <c r="B14" s="74"/>
      <c r="C14" s="74"/>
      <c r="D14" s="74"/>
      <c r="E14" s="74"/>
      <c r="F14" s="74"/>
      <c r="G14" s="74"/>
      <c r="H14" s="74"/>
      <c r="I14" s="74"/>
      <c r="J14" s="74"/>
      <c r="K14" s="74"/>
      <c r="L14" s="74"/>
      <c r="M14" s="74"/>
      <c r="N14" s="71">
        <f t="shared" si="0"/>
        <v>0</v>
      </c>
    </row>
    <row r="15" spans="1:21" x14ac:dyDescent="0.2">
      <c r="A15" s="71" t="s">
        <v>15</v>
      </c>
      <c r="B15" s="74"/>
      <c r="C15" s="74"/>
      <c r="D15" s="74"/>
      <c r="E15" s="74"/>
      <c r="F15" s="74"/>
      <c r="G15" s="74"/>
      <c r="H15" s="74"/>
      <c r="I15" s="74"/>
      <c r="J15" s="74"/>
      <c r="K15" s="74"/>
      <c r="L15" s="74"/>
      <c r="M15" s="74"/>
      <c r="N15" s="71">
        <f t="shared" si="0"/>
        <v>0</v>
      </c>
    </row>
    <row r="16" spans="1:21" x14ac:dyDescent="0.2">
      <c r="A16" s="71" t="s">
        <v>16</v>
      </c>
      <c r="B16" s="74"/>
      <c r="C16" s="74"/>
      <c r="D16" s="74"/>
      <c r="E16" s="74"/>
      <c r="F16" s="74"/>
      <c r="G16" s="74"/>
      <c r="H16" s="74"/>
      <c r="I16" s="74"/>
      <c r="J16" s="74"/>
      <c r="K16" s="74"/>
      <c r="L16" s="74"/>
      <c r="M16" s="74"/>
      <c r="N16" s="71">
        <f t="shared" si="0"/>
        <v>0</v>
      </c>
    </row>
    <row r="17" spans="1:14" x14ac:dyDescent="0.2">
      <c r="A17" s="71" t="s">
        <v>19</v>
      </c>
      <c r="B17" s="74"/>
      <c r="C17" s="74"/>
      <c r="D17" s="74"/>
      <c r="E17" s="74"/>
      <c r="F17" s="74"/>
      <c r="G17" s="74"/>
      <c r="H17" s="74"/>
      <c r="I17" s="74"/>
      <c r="J17" s="74"/>
      <c r="K17" s="74"/>
      <c r="L17" s="74"/>
      <c r="M17" s="74"/>
      <c r="N17" s="71">
        <f t="shared" si="0"/>
        <v>0</v>
      </c>
    </row>
    <row r="18" spans="1:14" x14ac:dyDescent="0.2">
      <c r="A18" s="71" t="s">
        <v>0</v>
      </c>
      <c r="B18" s="74"/>
      <c r="C18" s="74"/>
      <c r="D18" s="74"/>
      <c r="E18" s="74"/>
      <c r="F18" s="74"/>
      <c r="G18" s="74"/>
      <c r="H18" s="74"/>
      <c r="I18" s="74"/>
      <c r="J18" s="74"/>
      <c r="K18" s="74"/>
      <c r="L18" s="74"/>
      <c r="M18" s="74"/>
      <c r="N18" s="71">
        <f t="shared" si="0"/>
        <v>0</v>
      </c>
    </row>
    <row r="19" spans="1:14" x14ac:dyDescent="0.2">
      <c r="A19" s="71" t="s">
        <v>1</v>
      </c>
      <c r="B19" s="74"/>
      <c r="C19" s="74"/>
      <c r="D19" s="74"/>
      <c r="E19" s="74"/>
      <c r="F19" s="74"/>
      <c r="G19" s="74"/>
      <c r="H19" s="74"/>
      <c r="I19" s="74"/>
      <c r="J19" s="74"/>
      <c r="K19" s="74"/>
      <c r="L19" s="74"/>
      <c r="M19" s="74"/>
      <c r="N19" s="71">
        <f t="shared" si="0"/>
        <v>0</v>
      </c>
    </row>
    <row r="20" spans="1:14" x14ac:dyDescent="0.2">
      <c r="A20" s="71" t="s">
        <v>2</v>
      </c>
      <c r="B20" s="74"/>
      <c r="C20" s="74"/>
      <c r="D20" s="74"/>
      <c r="E20" s="74"/>
      <c r="F20" s="74"/>
      <c r="G20" s="74"/>
      <c r="H20" s="74"/>
      <c r="I20" s="74"/>
      <c r="J20" s="74"/>
      <c r="K20" s="74"/>
      <c r="L20" s="74"/>
      <c r="M20" s="74"/>
      <c r="N20" s="71">
        <f t="shared" si="0"/>
        <v>0</v>
      </c>
    </row>
    <row r="21" spans="1:14" x14ac:dyDescent="0.2">
      <c r="A21" s="71" t="s">
        <v>3</v>
      </c>
      <c r="B21" s="74"/>
      <c r="C21" s="74"/>
      <c r="D21" s="74"/>
      <c r="E21" s="74"/>
      <c r="F21" s="74"/>
      <c r="G21" s="74"/>
      <c r="H21" s="74"/>
      <c r="I21" s="74"/>
      <c r="J21" s="74"/>
      <c r="K21" s="74"/>
      <c r="L21" s="74"/>
      <c r="M21" s="74"/>
      <c r="N21" s="71">
        <f t="shared" si="0"/>
        <v>0</v>
      </c>
    </row>
    <row r="22" spans="1:14" x14ac:dyDescent="0.2">
      <c r="A22" s="71" t="s">
        <v>4</v>
      </c>
      <c r="B22" s="74"/>
      <c r="C22" s="74"/>
      <c r="D22" s="74"/>
      <c r="E22" s="74"/>
      <c r="F22" s="74"/>
      <c r="G22" s="74"/>
      <c r="H22" s="74"/>
      <c r="I22" s="74"/>
      <c r="J22" s="74"/>
      <c r="K22" s="74"/>
      <c r="L22" s="74"/>
      <c r="M22" s="74"/>
      <c r="N22" s="71">
        <f t="shared" si="0"/>
        <v>0</v>
      </c>
    </row>
    <row r="23" spans="1:14" x14ac:dyDescent="0.2">
      <c r="A23" s="71" t="s">
        <v>20</v>
      </c>
      <c r="B23" s="74"/>
      <c r="C23" s="74"/>
      <c r="D23" s="74"/>
      <c r="E23" s="74"/>
      <c r="F23" s="74"/>
      <c r="G23" s="74"/>
      <c r="H23" s="74"/>
      <c r="I23" s="74"/>
      <c r="J23" s="74"/>
      <c r="K23" s="74"/>
      <c r="L23" s="74"/>
      <c r="M23" s="74"/>
      <c r="N23" s="71">
        <f t="shared" si="0"/>
        <v>0</v>
      </c>
    </row>
    <row r="24" spans="1:14" x14ac:dyDescent="0.2">
      <c r="A24" s="71" t="s">
        <v>21</v>
      </c>
      <c r="B24" s="74"/>
      <c r="C24" s="74"/>
      <c r="D24" s="74"/>
      <c r="E24" s="74"/>
      <c r="F24" s="74"/>
      <c r="G24" s="74"/>
      <c r="H24" s="74"/>
      <c r="I24" s="74"/>
      <c r="J24" s="74"/>
      <c r="K24" s="74"/>
      <c r="L24" s="74"/>
      <c r="M24" s="74"/>
      <c r="N24" s="71">
        <f t="shared" si="0"/>
        <v>0</v>
      </c>
    </row>
    <row r="25" spans="1:14" x14ac:dyDescent="0.2">
      <c r="A25" s="71" t="s">
        <v>38</v>
      </c>
      <c r="B25" s="74"/>
      <c r="C25" s="74"/>
      <c r="D25" s="74"/>
      <c r="E25" s="74"/>
      <c r="F25" s="74"/>
      <c r="G25" s="74"/>
      <c r="H25" s="74"/>
      <c r="I25" s="74"/>
      <c r="J25" s="74"/>
      <c r="K25" s="74"/>
      <c r="L25" s="74"/>
      <c r="M25" s="74"/>
      <c r="N25" s="71">
        <f t="shared" si="0"/>
        <v>0</v>
      </c>
    </row>
    <row r="26" spans="1:14" x14ac:dyDescent="0.2">
      <c r="A26" s="71" t="s">
        <v>39</v>
      </c>
      <c r="B26" s="74"/>
      <c r="C26" s="74"/>
      <c r="D26" s="74"/>
      <c r="E26" s="74"/>
      <c r="F26" s="74"/>
      <c r="G26" s="74"/>
      <c r="H26" s="74"/>
      <c r="I26" s="74"/>
      <c r="J26" s="74"/>
      <c r="K26" s="74"/>
      <c r="L26" s="74"/>
      <c r="M26" s="74"/>
      <c r="N26" s="71">
        <f t="shared" si="0"/>
        <v>0</v>
      </c>
    </row>
    <row r="27" spans="1:14" x14ac:dyDescent="0.2">
      <c r="A27" s="71" t="s">
        <v>40</v>
      </c>
      <c r="B27" s="74"/>
      <c r="C27" s="74"/>
      <c r="D27" s="74"/>
      <c r="E27" s="74"/>
      <c r="F27" s="74"/>
      <c r="G27" s="74"/>
      <c r="H27" s="74"/>
      <c r="I27" s="74"/>
      <c r="J27" s="74"/>
      <c r="K27" s="74"/>
      <c r="L27" s="74"/>
      <c r="M27" s="74"/>
      <c r="N27" s="71">
        <f t="shared" si="0"/>
        <v>0</v>
      </c>
    </row>
    <row r="28" spans="1:14" x14ac:dyDescent="0.2">
      <c r="A28" s="71" t="s">
        <v>41</v>
      </c>
      <c r="B28" s="74"/>
      <c r="C28" s="74"/>
      <c r="D28" s="74"/>
      <c r="E28" s="74"/>
      <c r="F28" s="74"/>
      <c r="G28" s="74"/>
      <c r="H28" s="74"/>
      <c r="I28" s="74"/>
      <c r="J28" s="74"/>
      <c r="K28" s="74"/>
      <c r="L28" s="74"/>
      <c r="M28" s="74"/>
      <c r="N28" s="71">
        <f t="shared" si="0"/>
        <v>0</v>
      </c>
    </row>
    <row r="29" spans="1:14" x14ac:dyDescent="0.2">
      <c r="A29" s="71" t="s">
        <v>42</v>
      </c>
      <c r="B29" s="74"/>
      <c r="C29" s="74"/>
      <c r="D29" s="74"/>
      <c r="E29" s="74"/>
      <c r="F29" s="74"/>
      <c r="G29" s="74"/>
      <c r="H29" s="74"/>
      <c r="I29" s="74"/>
      <c r="J29" s="74"/>
      <c r="K29" s="74"/>
      <c r="L29" s="74"/>
      <c r="M29" s="74"/>
      <c r="N29" s="71">
        <f t="shared" si="0"/>
        <v>0</v>
      </c>
    </row>
    <row r="30" spans="1:14" x14ac:dyDescent="0.2">
      <c r="A30" s="71" t="s">
        <v>43</v>
      </c>
      <c r="B30" s="74"/>
      <c r="C30" s="74"/>
      <c r="D30" s="74"/>
      <c r="E30" s="74"/>
      <c r="F30" s="74"/>
      <c r="G30" s="74"/>
      <c r="H30" s="74"/>
      <c r="I30" s="74"/>
      <c r="J30" s="74"/>
      <c r="K30" s="74"/>
      <c r="L30" s="74"/>
      <c r="M30" s="74"/>
      <c r="N30" s="71">
        <f t="shared" si="0"/>
        <v>0</v>
      </c>
    </row>
    <row r="31" spans="1:14" x14ac:dyDescent="0.2">
      <c r="A31" s="71" t="s">
        <v>44</v>
      </c>
      <c r="B31" s="74"/>
      <c r="C31" s="74"/>
      <c r="D31" s="74"/>
      <c r="E31" s="74"/>
      <c r="F31" s="74"/>
      <c r="G31" s="74"/>
      <c r="H31" s="74"/>
      <c r="I31" s="74"/>
      <c r="J31" s="74"/>
      <c r="K31" s="74"/>
      <c r="L31" s="74"/>
      <c r="M31" s="74"/>
      <c r="N31" s="71">
        <f t="shared" si="0"/>
        <v>0</v>
      </c>
    </row>
    <row r="32" spans="1:14" x14ac:dyDescent="0.2">
      <c r="A32" s="71" t="s">
        <v>47</v>
      </c>
      <c r="B32" s="74"/>
      <c r="C32" s="74"/>
      <c r="D32" s="74"/>
      <c r="E32" s="74"/>
      <c r="F32" s="74"/>
      <c r="G32" s="74"/>
      <c r="H32" s="74"/>
      <c r="I32" s="74"/>
      <c r="J32" s="74"/>
      <c r="K32" s="74"/>
      <c r="L32" s="74"/>
      <c r="M32" s="74"/>
      <c r="N32" s="71">
        <f t="shared" si="0"/>
        <v>0</v>
      </c>
    </row>
    <row r="33" spans="1:15" x14ac:dyDescent="0.2">
      <c r="A33" s="71" t="s">
        <v>48</v>
      </c>
      <c r="B33" s="74"/>
      <c r="C33" s="74"/>
      <c r="D33" s="74"/>
      <c r="E33" s="74"/>
      <c r="F33" s="74"/>
      <c r="G33" s="74"/>
      <c r="H33" s="74"/>
      <c r="I33" s="74"/>
      <c r="J33" s="74"/>
      <c r="K33" s="74"/>
      <c r="L33" s="74"/>
      <c r="M33" s="74"/>
      <c r="N33" s="71">
        <f t="shared" si="0"/>
        <v>0</v>
      </c>
    </row>
    <row r="35" spans="1:15" ht="17.399999999999999" x14ac:dyDescent="0.3">
      <c r="A35" s="19"/>
      <c r="B35" s="18"/>
      <c r="C35" s="18"/>
      <c r="E35" s="18"/>
      <c r="F35" s="18"/>
    </row>
    <row r="36" spans="1:15" x14ac:dyDescent="0.2">
      <c r="A36" s="35">
        <f>'School Set Up'!E15</f>
        <v>0</v>
      </c>
      <c r="B36" s="34">
        <f>'School Set Up'!C17</f>
        <v>0</v>
      </c>
      <c r="C36" s="147" t="s">
        <v>129</v>
      </c>
      <c r="D36" s="147"/>
      <c r="E36" s="147"/>
      <c r="F36" s="8"/>
      <c r="G36" s="8"/>
      <c r="H36" s="8"/>
    </row>
    <row r="37" spans="1:15" x14ac:dyDescent="0.2">
      <c r="A37" s="71" t="s">
        <v>37</v>
      </c>
      <c r="B37" s="75">
        <f>IF($B$36="August",$B10,IF($B$36="September",$C10,IF($B$36="October",$D10,IF($B$36="November",$E10,IF($B$36="December",$F10,)))))+IF($B$36="January",$G10,IF($B$36="February",$H10,IF($B$36="March",$I10,IF($B$36="April",$J10,IF($B$36="May",$K10)))))+IF($B$36="June",$L10,IF($B$36="July",$M10))</f>
        <v>0</v>
      </c>
      <c r="N37" s="8"/>
      <c r="O37" s="20"/>
    </row>
    <row r="38" spans="1:15" x14ac:dyDescent="0.2">
      <c r="A38" s="71" t="s">
        <v>11</v>
      </c>
      <c r="B38" s="75">
        <f t="shared" ref="B38:B60" si="1">IF($B$36="August",$B11,IF($B$36="September",$C11,IF($B$36="October",$D11,IF($B$36="November",$E11,IF($B$36="December",$F11,)))))+IF($B$36="January",$G11,IF($B$36="February",$H11,IF($B$36="March",$I11,IF($B$36="April",$J11,IF($B$36="May",$K11)))))+IF($B$36="June",$L11,IF($B$36="July",$M11))</f>
        <v>0</v>
      </c>
    </row>
    <row r="39" spans="1:15" x14ac:dyDescent="0.2">
      <c r="A39" s="71" t="s">
        <v>12</v>
      </c>
      <c r="B39" s="75">
        <f t="shared" si="1"/>
        <v>0</v>
      </c>
    </row>
    <row r="40" spans="1:15" x14ac:dyDescent="0.2">
      <c r="A40" s="71" t="s">
        <v>13</v>
      </c>
      <c r="B40" s="75">
        <f t="shared" si="1"/>
        <v>0</v>
      </c>
      <c r="F40" t="s">
        <v>45</v>
      </c>
    </row>
    <row r="41" spans="1:15" x14ac:dyDescent="0.2">
      <c r="A41" s="71" t="s">
        <v>14</v>
      </c>
      <c r="B41" s="75">
        <f t="shared" si="1"/>
        <v>0</v>
      </c>
    </row>
    <row r="42" spans="1:15" x14ac:dyDescent="0.2">
      <c r="A42" s="71" t="s">
        <v>15</v>
      </c>
      <c r="B42" s="75">
        <f t="shared" si="1"/>
        <v>0</v>
      </c>
    </row>
    <row r="43" spans="1:15" x14ac:dyDescent="0.2">
      <c r="A43" s="71" t="s">
        <v>16</v>
      </c>
      <c r="B43" s="75">
        <f t="shared" si="1"/>
        <v>0</v>
      </c>
    </row>
    <row r="44" spans="1:15" x14ac:dyDescent="0.2">
      <c r="A44" s="71" t="s">
        <v>19</v>
      </c>
      <c r="B44" s="75">
        <f t="shared" si="1"/>
        <v>0</v>
      </c>
    </row>
    <row r="45" spans="1:15" x14ac:dyDescent="0.2">
      <c r="A45" s="71" t="s">
        <v>0</v>
      </c>
      <c r="B45" s="75">
        <f t="shared" si="1"/>
        <v>0</v>
      </c>
    </row>
    <row r="46" spans="1:15" x14ac:dyDescent="0.2">
      <c r="A46" s="71" t="s">
        <v>1</v>
      </c>
      <c r="B46" s="75">
        <f t="shared" si="1"/>
        <v>0</v>
      </c>
    </row>
    <row r="47" spans="1:15" x14ac:dyDescent="0.2">
      <c r="A47" s="71" t="s">
        <v>2</v>
      </c>
      <c r="B47" s="75">
        <f t="shared" si="1"/>
        <v>0</v>
      </c>
    </row>
    <row r="48" spans="1:15" x14ac:dyDescent="0.2">
      <c r="A48" s="71" t="s">
        <v>3</v>
      </c>
      <c r="B48" s="75">
        <f t="shared" si="1"/>
        <v>0</v>
      </c>
    </row>
    <row r="49" spans="1:2" x14ac:dyDescent="0.2">
      <c r="A49" s="71" t="s">
        <v>4</v>
      </c>
      <c r="B49" s="75">
        <f t="shared" si="1"/>
        <v>0</v>
      </c>
    </row>
    <row r="50" spans="1:2" x14ac:dyDescent="0.2">
      <c r="A50" s="71" t="s">
        <v>20</v>
      </c>
      <c r="B50" s="75">
        <f t="shared" si="1"/>
        <v>0</v>
      </c>
    </row>
    <row r="51" spans="1:2" x14ac:dyDescent="0.2">
      <c r="A51" s="71" t="s">
        <v>21</v>
      </c>
      <c r="B51" s="75">
        <f t="shared" si="1"/>
        <v>0</v>
      </c>
    </row>
    <row r="52" spans="1:2" x14ac:dyDescent="0.2">
      <c r="A52" s="71" t="s">
        <v>38</v>
      </c>
      <c r="B52" s="75">
        <f t="shared" si="1"/>
        <v>0</v>
      </c>
    </row>
    <row r="53" spans="1:2" x14ac:dyDescent="0.2">
      <c r="A53" s="71" t="s">
        <v>39</v>
      </c>
      <c r="B53" s="75">
        <f t="shared" si="1"/>
        <v>0</v>
      </c>
    </row>
    <row r="54" spans="1:2" x14ac:dyDescent="0.2">
      <c r="A54" s="71" t="s">
        <v>40</v>
      </c>
      <c r="B54" s="75">
        <f t="shared" si="1"/>
        <v>0</v>
      </c>
    </row>
    <row r="55" spans="1:2" x14ac:dyDescent="0.2">
      <c r="A55" s="71" t="s">
        <v>41</v>
      </c>
      <c r="B55" s="75">
        <f t="shared" si="1"/>
        <v>0</v>
      </c>
    </row>
    <row r="56" spans="1:2" x14ac:dyDescent="0.2">
      <c r="A56" s="71" t="s">
        <v>42</v>
      </c>
      <c r="B56" s="75">
        <f t="shared" si="1"/>
        <v>0</v>
      </c>
    </row>
    <row r="57" spans="1:2" x14ac:dyDescent="0.2">
      <c r="A57" s="71" t="s">
        <v>43</v>
      </c>
      <c r="B57" s="75">
        <f t="shared" si="1"/>
        <v>0</v>
      </c>
    </row>
    <row r="58" spans="1:2" x14ac:dyDescent="0.2">
      <c r="A58" s="71" t="s">
        <v>44</v>
      </c>
      <c r="B58" s="75">
        <f t="shared" si="1"/>
        <v>0</v>
      </c>
    </row>
    <row r="59" spans="1:2" x14ac:dyDescent="0.2">
      <c r="A59" s="71" t="s">
        <v>47</v>
      </c>
      <c r="B59" s="75">
        <f t="shared" si="1"/>
        <v>0</v>
      </c>
    </row>
    <row r="60" spans="1:2" x14ac:dyDescent="0.2">
      <c r="A60" s="71" t="s">
        <v>48</v>
      </c>
      <c r="B60" s="75">
        <f t="shared" si="1"/>
        <v>0</v>
      </c>
    </row>
  </sheetData>
  <sheetProtection algorithmName="SHA-512" hashValue="necLWowpP//toC/KyJAHaEX3dLX/O6zFDNyWRGGImNnVXBAeKODpRsF40qVSw+W5wLOOfDpWEBs0qcE4q02oPA==" saltValue="WOAvvdmeb0FAaAaRZCBWUA==" spinCount="100000" sheet="1" scenarios="1" selectLockedCells="1"/>
  <mergeCells count="7">
    <mergeCell ref="N8:O8"/>
    <mergeCell ref="A4:N4"/>
    <mergeCell ref="A5:N5"/>
    <mergeCell ref="B8:E8"/>
    <mergeCell ref="C36:E36"/>
    <mergeCell ref="F8:I8"/>
    <mergeCell ref="K8:M8"/>
  </mergeCells>
  <phoneticPr fontId="2" type="noConversion"/>
  <pageMargins left="0.75" right="0.75" top="1" bottom="1" header="0.5" footer="0.5"/>
  <pageSetup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4:N51"/>
  <sheetViews>
    <sheetView showGridLines="0" showRowColHeaders="0" workbookViewId="0">
      <selection activeCell="B11" sqref="B11"/>
    </sheetView>
  </sheetViews>
  <sheetFormatPr defaultColWidth="11" defaultRowHeight="12.6" x14ac:dyDescent="0.2"/>
  <cols>
    <col min="1" max="1" width="15.6328125" style="7" customWidth="1"/>
    <col min="2" max="13" width="8.26953125" style="7" customWidth="1"/>
    <col min="14" max="14" width="6.26953125" style="7" customWidth="1"/>
    <col min="15" max="16384" width="11" style="7"/>
  </cols>
  <sheetData>
    <row r="4" spans="1:14" ht="17.399999999999999" x14ac:dyDescent="0.3">
      <c r="A4" s="171" t="s">
        <v>160</v>
      </c>
      <c r="B4" s="172"/>
      <c r="C4" s="172"/>
      <c r="D4" s="172"/>
      <c r="E4" s="9"/>
      <c r="F4" s="9"/>
      <c r="G4" s="9"/>
      <c r="H4" s="9"/>
      <c r="I4" s="9"/>
      <c r="J4" s="9"/>
      <c r="K4" s="9"/>
      <c r="L4" s="9"/>
      <c r="M4" s="9"/>
      <c r="N4" s="9"/>
    </row>
    <row r="5" spans="1:14" ht="66.75" customHeight="1" x14ac:dyDescent="0.3">
      <c r="A5" s="170" t="s">
        <v>126</v>
      </c>
      <c r="B5" s="170"/>
      <c r="C5" s="170"/>
      <c r="D5" s="170"/>
      <c r="E5" s="170"/>
      <c r="F5" s="170"/>
      <c r="G5" s="170"/>
      <c r="H5" s="170"/>
      <c r="I5" s="170"/>
      <c r="J5" s="170"/>
      <c r="K5" s="170"/>
      <c r="L5" s="170"/>
      <c r="M5" s="170"/>
      <c r="N5" s="170"/>
    </row>
    <row r="6" spans="1:14" ht="16.2" x14ac:dyDescent="0.3">
      <c r="A6" s="10"/>
    </row>
    <row r="7" spans="1:14" ht="16.2" x14ac:dyDescent="0.3">
      <c r="A7" s="10"/>
    </row>
    <row r="8" spans="1:14" ht="17.399999999999999" x14ac:dyDescent="0.3">
      <c r="A8" s="173" t="s">
        <v>86</v>
      </c>
      <c r="B8" s="173"/>
    </row>
    <row r="9" spans="1:14" x14ac:dyDescent="0.2">
      <c r="A9" s="27">
        <f>'School Set Up'!E15</f>
        <v>0</v>
      </c>
      <c r="B9" s="147" t="s">
        <v>131</v>
      </c>
      <c r="C9" s="147"/>
      <c r="D9" s="147"/>
      <c r="E9" s="147"/>
      <c r="F9" s="8">
        <f>'School Set Up'!I17</f>
        <v>0</v>
      </c>
      <c r="G9" s="162" t="s">
        <v>132</v>
      </c>
      <c r="H9" s="162"/>
      <c r="I9" s="162">
        <f>'School Set Up'!C17</f>
        <v>0</v>
      </c>
      <c r="J9" s="162"/>
      <c r="K9" s="8"/>
      <c r="L9" s="8"/>
    </row>
    <row r="10" spans="1:14" ht="62.4" x14ac:dyDescent="0.2">
      <c r="A10" s="39"/>
      <c r="B10" s="89" t="s">
        <v>56</v>
      </c>
      <c r="C10" s="89" t="s">
        <v>57</v>
      </c>
      <c r="D10" s="89" t="s">
        <v>58</v>
      </c>
      <c r="E10" s="89" t="s">
        <v>59</v>
      </c>
      <c r="F10" s="89" t="s">
        <v>60</v>
      </c>
      <c r="G10" s="89" t="s">
        <v>61</v>
      </c>
      <c r="H10" s="89" t="s">
        <v>62</v>
      </c>
      <c r="I10" s="89" t="s">
        <v>63</v>
      </c>
      <c r="J10" s="89" t="s">
        <v>64</v>
      </c>
      <c r="K10" s="89" t="s">
        <v>65</v>
      </c>
      <c r="L10" s="89" t="s">
        <v>66</v>
      </c>
      <c r="M10" s="89" t="s">
        <v>67</v>
      </c>
      <c r="N10" s="39"/>
    </row>
    <row r="11" spans="1:14" x14ac:dyDescent="0.2">
      <c r="A11" s="39" t="s">
        <v>68</v>
      </c>
      <c r="B11" s="74"/>
      <c r="C11" s="74"/>
      <c r="D11" s="74"/>
      <c r="E11" s="74"/>
      <c r="F11" s="74"/>
      <c r="G11" s="74"/>
      <c r="H11" s="74"/>
      <c r="I11" s="74"/>
      <c r="J11" s="74"/>
      <c r="K11" s="74"/>
      <c r="L11" s="74"/>
      <c r="M11" s="74"/>
      <c r="N11" s="90">
        <f>SUM(B11:M11)</f>
        <v>0</v>
      </c>
    </row>
    <row r="12" spans="1:14" x14ac:dyDescent="0.2">
      <c r="A12" s="39" t="s">
        <v>69</v>
      </c>
      <c r="B12" s="74"/>
      <c r="C12" s="74"/>
      <c r="D12" s="74"/>
      <c r="E12" s="74"/>
      <c r="F12" s="74"/>
      <c r="G12" s="74"/>
      <c r="H12" s="74"/>
      <c r="I12" s="74"/>
      <c r="J12" s="74"/>
      <c r="K12" s="74"/>
      <c r="L12" s="74"/>
      <c r="M12" s="74"/>
      <c r="N12" s="90">
        <f t="shared" ref="N12:N28" si="0">SUM(B12:M12)</f>
        <v>0</v>
      </c>
    </row>
    <row r="13" spans="1:14" x14ac:dyDescent="0.2">
      <c r="A13" s="39" t="s">
        <v>70</v>
      </c>
      <c r="B13" s="74"/>
      <c r="C13" s="74"/>
      <c r="D13" s="74"/>
      <c r="E13" s="74"/>
      <c r="F13" s="74"/>
      <c r="G13" s="74"/>
      <c r="H13" s="74"/>
      <c r="I13" s="74"/>
      <c r="J13" s="74"/>
      <c r="K13" s="74"/>
      <c r="L13" s="74"/>
      <c r="M13" s="74"/>
      <c r="N13" s="90">
        <f t="shared" si="0"/>
        <v>0</v>
      </c>
    </row>
    <row r="14" spans="1:14" x14ac:dyDescent="0.2">
      <c r="A14" s="39" t="s">
        <v>71</v>
      </c>
      <c r="B14" s="74"/>
      <c r="C14" s="74"/>
      <c r="D14" s="74"/>
      <c r="E14" s="74"/>
      <c r="F14" s="74"/>
      <c r="G14" s="74"/>
      <c r="H14" s="74"/>
      <c r="I14" s="74"/>
      <c r="J14" s="74"/>
      <c r="K14" s="74"/>
      <c r="L14" s="74"/>
      <c r="M14" s="74"/>
      <c r="N14" s="90">
        <f t="shared" si="0"/>
        <v>0</v>
      </c>
    </row>
    <row r="15" spans="1:14" x14ac:dyDescent="0.2">
      <c r="A15" s="39" t="s">
        <v>72</v>
      </c>
      <c r="B15" s="74"/>
      <c r="C15" s="74"/>
      <c r="D15" s="74"/>
      <c r="E15" s="74"/>
      <c r="F15" s="74"/>
      <c r="G15" s="74"/>
      <c r="H15" s="74"/>
      <c r="I15" s="74"/>
      <c r="J15" s="74"/>
      <c r="K15" s="74"/>
      <c r="L15" s="74"/>
      <c r="M15" s="74"/>
      <c r="N15" s="90">
        <f t="shared" si="0"/>
        <v>0</v>
      </c>
    </row>
    <row r="16" spans="1:14" x14ac:dyDescent="0.2">
      <c r="A16" s="39" t="s">
        <v>73</v>
      </c>
      <c r="B16" s="74"/>
      <c r="C16" s="74"/>
      <c r="D16" s="74"/>
      <c r="E16" s="74"/>
      <c r="F16" s="74"/>
      <c r="G16" s="74"/>
      <c r="H16" s="74"/>
      <c r="I16" s="74"/>
      <c r="J16" s="74"/>
      <c r="K16" s="74"/>
      <c r="L16" s="74"/>
      <c r="M16" s="74"/>
      <c r="N16" s="90">
        <f t="shared" si="0"/>
        <v>0</v>
      </c>
    </row>
    <row r="17" spans="1:14" x14ac:dyDescent="0.2">
      <c r="A17" s="39" t="s">
        <v>74</v>
      </c>
      <c r="B17" s="74"/>
      <c r="C17" s="74"/>
      <c r="D17" s="74"/>
      <c r="E17" s="74"/>
      <c r="F17" s="74"/>
      <c r="G17" s="74"/>
      <c r="H17" s="74"/>
      <c r="I17" s="74"/>
      <c r="J17" s="74"/>
      <c r="K17" s="74"/>
      <c r="L17" s="74"/>
      <c r="M17" s="74"/>
      <c r="N17" s="90">
        <f t="shared" si="0"/>
        <v>0</v>
      </c>
    </row>
    <row r="18" spans="1:14" x14ac:dyDescent="0.2">
      <c r="A18" s="39" t="s">
        <v>75</v>
      </c>
      <c r="B18" s="74"/>
      <c r="C18" s="74"/>
      <c r="D18" s="74"/>
      <c r="E18" s="74"/>
      <c r="F18" s="74"/>
      <c r="G18" s="74"/>
      <c r="H18" s="74"/>
      <c r="I18" s="74"/>
      <c r="J18" s="74"/>
      <c r="K18" s="74"/>
      <c r="L18" s="74"/>
      <c r="M18" s="74"/>
      <c r="N18" s="90">
        <f t="shared" si="0"/>
        <v>0</v>
      </c>
    </row>
    <row r="19" spans="1:14" x14ac:dyDescent="0.2">
      <c r="A19" s="39" t="s">
        <v>76</v>
      </c>
      <c r="B19" s="74"/>
      <c r="C19" s="74"/>
      <c r="D19" s="74"/>
      <c r="E19" s="74"/>
      <c r="F19" s="74"/>
      <c r="G19" s="74"/>
      <c r="H19" s="74"/>
      <c r="I19" s="74"/>
      <c r="J19" s="74"/>
      <c r="K19" s="74"/>
      <c r="L19" s="74"/>
      <c r="M19" s="74"/>
      <c r="N19" s="90">
        <f t="shared" si="0"/>
        <v>0</v>
      </c>
    </row>
    <row r="20" spans="1:14" x14ac:dyDescent="0.2">
      <c r="A20" s="39" t="s">
        <v>77</v>
      </c>
      <c r="B20" s="74"/>
      <c r="C20" s="74"/>
      <c r="D20" s="74"/>
      <c r="E20" s="74"/>
      <c r="F20" s="74"/>
      <c r="G20" s="74"/>
      <c r="H20" s="74"/>
      <c r="I20" s="74"/>
      <c r="J20" s="74"/>
      <c r="K20" s="74"/>
      <c r="L20" s="74"/>
      <c r="M20" s="74"/>
      <c r="N20" s="90">
        <f t="shared" si="0"/>
        <v>0</v>
      </c>
    </row>
    <row r="21" spans="1:14" x14ac:dyDescent="0.2">
      <c r="A21" s="39" t="s">
        <v>78</v>
      </c>
      <c r="B21" s="74"/>
      <c r="C21" s="74"/>
      <c r="D21" s="74"/>
      <c r="E21" s="74"/>
      <c r="F21" s="74"/>
      <c r="G21" s="74"/>
      <c r="H21" s="74"/>
      <c r="I21" s="74"/>
      <c r="J21" s="74"/>
      <c r="K21" s="74"/>
      <c r="L21" s="74"/>
      <c r="M21" s="74"/>
      <c r="N21" s="90">
        <f t="shared" si="0"/>
        <v>0</v>
      </c>
    </row>
    <row r="22" spans="1:14" x14ac:dyDescent="0.2">
      <c r="A22" s="39" t="s">
        <v>79</v>
      </c>
      <c r="B22" s="74"/>
      <c r="C22" s="74"/>
      <c r="D22" s="74"/>
      <c r="E22" s="74"/>
      <c r="F22" s="74"/>
      <c r="G22" s="74"/>
      <c r="H22" s="74"/>
      <c r="I22" s="74"/>
      <c r="J22" s="74"/>
      <c r="K22" s="74"/>
      <c r="L22" s="74"/>
      <c r="M22" s="74"/>
      <c r="N22" s="90">
        <f t="shared" si="0"/>
        <v>0</v>
      </c>
    </row>
    <row r="23" spans="1:14" x14ac:dyDescent="0.2">
      <c r="A23" s="39" t="s">
        <v>80</v>
      </c>
      <c r="B23" s="74"/>
      <c r="C23" s="74"/>
      <c r="D23" s="74"/>
      <c r="E23" s="74"/>
      <c r="F23" s="74"/>
      <c r="G23" s="74"/>
      <c r="H23" s="74"/>
      <c r="I23" s="74"/>
      <c r="J23" s="74"/>
      <c r="K23" s="74"/>
      <c r="L23" s="74"/>
      <c r="M23" s="74"/>
      <c r="N23" s="90">
        <f t="shared" si="0"/>
        <v>0</v>
      </c>
    </row>
    <row r="24" spans="1:14" x14ac:dyDescent="0.2">
      <c r="A24" s="39" t="s">
        <v>81</v>
      </c>
      <c r="B24" s="74"/>
      <c r="C24" s="74"/>
      <c r="D24" s="74"/>
      <c r="E24" s="74"/>
      <c r="F24" s="74"/>
      <c r="G24" s="74"/>
      <c r="H24" s="74"/>
      <c r="I24" s="74"/>
      <c r="J24" s="74"/>
      <c r="K24" s="74"/>
      <c r="L24" s="74"/>
      <c r="M24" s="74"/>
      <c r="N24" s="90">
        <f t="shared" si="0"/>
        <v>0</v>
      </c>
    </row>
    <row r="25" spans="1:14" x14ac:dyDescent="0.2">
      <c r="A25" s="39" t="s">
        <v>82</v>
      </c>
      <c r="B25" s="74"/>
      <c r="C25" s="74"/>
      <c r="D25" s="74"/>
      <c r="E25" s="74"/>
      <c r="F25" s="74"/>
      <c r="G25" s="74"/>
      <c r="H25" s="74"/>
      <c r="I25" s="74"/>
      <c r="J25" s="74"/>
      <c r="K25" s="74"/>
      <c r="L25" s="74"/>
      <c r="M25" s="74"/>
      <c r="N25" s="90">
        <f t="shared" si="0"/>
        <v>0</v>
      </c>
    </row>
    <row r="26" spans="1:14" x14ac:dyDescent="0.2">
      <c r="A26" s="39" t="s">
        <v>83</v>
      </c>
      <c r="B26" s="74"/>
      <c r="C26" s="74"/>
      <c r="D26" s="74"/>
      <c r="E26" s="74"/>
      <c r="F26" s="74"/>
      <c r="G26" s="74"/>
      <c r="H26" s="74"/>
      <c r="I26" s="74"/>
      <c r="J26" s="74"/>
      <c r="K26" s="74"/>
      <c r="L26" s="74"/>
      <c r="M26" s="74"/>
      <c r="N26" s="90">
        <f t="shared" si="0"/>
        <v>0</v>
      </c>
    </row>
    <row r="27" spans="1:14" x14ac:dyDescent="0.2">
      <c r="A27" s="39" t="s">
        <v>84</v>
      </c>
      <c r="B27" s="74"/>
      <c r="C27" s="74"/>
      <c r="D27" s="74"/>
      <c r="E27" s="74"/>
      <c r="F27" s="74"/>
      <c r="G27" s="74"/>
      <c r="H27" s="74"/>
      <c r="I27" s="74"/>
      <c r="J27" s="74"/>
      <c r="K27" s="74"/>
      <c r="L27" s="74"/>
      <c r="M27" s="74"/>
      <c r="N27" s="90">
        <f t="shared" si="0"/>
        <v>0</v>
      </c>
    </row>
    <row r="28" spans="1:14" x14ac:dyDescent="0.2">
      <c r="A28" s="39" t="s">
        <v>85</v>
      </c>
      <c r="B28" s="74"/>
      <c r="C28" s="74"/>
      <c r="D28" s="74"/>
      <c r="E28" s="74"/>
      <c r="F28" s="74"/>
      <c r="G28" s="74"/>
      <c r="H28" s="74"/>
      <c r="I28" s="74"/>
      <c r="J28" s="74"/>
      <c r="K28" s="74"/>
      <c r="L28" s="74"/>
      <c r="M28" s="74"/>
      <c r="N28" s="90">
        <f t="shared" si="0"/>
        <v>0</v>
      </c>
    </row>
    <row r="29" spans="1:14" x14ac:dyDescent="0.2">
      <c r="B29" s="97"/>
    </row>
    <row r="30" spans="1:14" x14ac:dyDescent="0.2">
      <c r="B30" s="97"/>
    </row>
    <row r="31" spans="1:14" x14ac:dyDescent="0.2">
      <c r="A31" s="147"/>
      <c r="B31" s="147"/>
    </row>
    <row r="32" spans="1:14" x14ac:dyDescent="0.2">
      <c r="J32" s="147"/>
      <c r="K32" s="147"/>
      <c r="L32" s="147"/>
      <c r="M32" s="147"/>
      <c r="N32" s="147"/>
    </row>
    <row r="33" spans="1:4" x14ac:dyDescent="0.2">
      <c r="A33" s="36">
        <f>'School Set Up'!E15</f>
        <v>0</v>
      </c>
      <c r="B33" s="21">
        <f>'School Set Up'!C17</f>
        <v>0</v>
      </c>
      <c r="C33" s="169" t="s">
        <v>130</v>
      </c>
      <c r="D33" s="169"/>
    </row>
    <row r="34" spans="1:4" x14ac:dyDescent="0.2">
      <c r="A34" s="90" t="s">
        <v>68</v>
      </c>
      <c r="B34" s="75">
        <f t="shared" ref="B34:B51" si="1">IF($B$33="August",B11,IF($B$33="September",$C11,IF($B$33="October",$D11,IF($B$33="November",$E11,IF($B$33="December",$F11,)))))+IF($B$33="January",$G11,IF($B$33="February",$H11,IF($B$33="March",$I11,IF($B$33="April",$J11,IF($B$33="May",$K11)))))+IF($B$33="June",$L11,IF($B$33="July",$M11))</f>
        <v>0</v>
      </c>
      <c r="D34" s="9"/>
    </row>
    <row r="35" spans="1:4" x14ac:dyDescent="0.2">
      <c r="A35" s="90" t="s">
        <v>69</v>
      </c>
      <c r="B35" s="75">
        <f t="shared" si="1"/>
        <v>0</v>
      </c>
    </row>
    <row r="36" spans="1:4" x14ac:dyDescent="0.2">
      <c r="A36" s="90" t="s">
        <v>70</v>
      </c>
      <c r="B36" s="75">
        <f t="shared" si="1"/>
        <v>0</v>
      </c>
    </row>
    <row r="37" spans="1:4" x14ac:dyDescent="0.2">
      <c r="A37" s="90" t="s">
        <v>71</v>
      </c>
      <c r="B37" s="75">
        <f t="shared" si="1"/>
        <v>0</v>
      </c>
    </row>
    <row r="38" spans="1:4" x14ac:dyDescent="0.2">
      <c r="A38" s="90" t="s">
        <v>72</v>
      </c>
      <c r="B38" s="75">
        <f t="shared" si="1"/>
        <v>0</v>
      </c>
    </row>
    <row r="39" spans="1:4" x14ac:dyDescent="0.2">
      <c r="A39" s="90" t="s">
        <v>73</v>
      </c>
      <c r="B39" s="75">
        <f t="shared" si="1"/>
        <v>0</v>
      </c>
    </row>
    <row r="40" spans="1:4" x14ac:dyDescent="0.2">
      <c r="A40" s="90" t="s">
        <v>74</v>
      </c>
      <c r="B40" s="75">
        <f t="shared" si="1"/>
        <v>0</v>
      </c>
    </row>
    <row r="41" spans="1:4" x14ac:dyDescent="0.2">
      <c r="A41" s="90" t="s">
        <v>75</v>
      </c>
      <c r="B41" s="75">
        <f t="shared" si="1"/>
        <v>0</v>
      </c>
    </row>
    <row r="42" spans="1:4" x14ac:dyDescent="0.2">
      <c r="A42" s="90" t="s">
        <v>76</v>
      </c>
      <c r="B42" s="75">
        <f t="shared" si="1"/>
        <v>0</v>
      </c>
    </row>
    <row r="43" spans="1:4" x14ac:dyDescent="0.2">
      <c r="A43" s="90" t="s">
        <v>77</v>
      </c>
      <c r="B43" s="75">
        <f t="shared" si="1"/>
        <v>0</v>
      </c>
    </row>
    <row r="44" spans="1:4" x14ac:dyDescent="0.2">
      <c r="A44" s="90" t="s">
        <v>78</v>
      </c>
      <c r="B44" s="75">
        <f t="shared" si="1"/>
        <v>0</v>
      </c>
    </row>
    <row r="45" spans="1:4" x14ac:dyDescent="0.2">
      <c r="A45" s="90" t="s">
        <v>79</v>
      </c>
      <c r="B45" s="75">
        <f t="shared" si="1"/>
        <v>0</v>
      </c>
    </row>
    <row r="46" spans="1:4" x14ac:dyDescent="0.2">
      <c r="A46" s="90" t="s">
        <v>80</v>
      </c>
      <c r="B46" s="75">
        <f t="shared" si="1"/>
        <v>0</v>
      </c>
    </row>
    <row r="47" spans="1:4" x14ac:dyDescent="0.2">
      <c r="A47" s="90" t="s">
        <v>81</v>
      </c>
      <c r="B47" s="75">
        <f t="shared" si="1"/>
        <v>0</v>
      </c>
    </row>
    <row r="48" spans="1:4" x14ac:dyDescent="0.2">
      <c r="A48" s="90" t="s">
        <v>82</v>
      </c>
      <c r="B48" s="75">
        <f t="shared" si="1"/>
        <v>0</v>
      </c>
    </row>
    <row r="49" spans="1:2" x14ac:dyDescent="0.2">
      <c r="A49" s="90" t="s">
        <v>83</v>
      </c>
      <c r="B49" s="75">
        <f t="shared" si="1"/>
        <v>0</v>
      </c>
    </row>
    <row r="50" spans="1:2" x14ac:dyDescent="0.2">
      <c r="A50" s="90" t="s">
        <v>84</v>
      </c>
      <c r="B50" s="75">
        <f t="shared" si="1"/>
        <v>0</v>
      </c>
    </row>
    <row r="51" spans="1:2" x14ac:dyDescent="0.2">
      <c r="A51" s="90" t="s">
        <v>85</v>
      </c>
      <c r="B51" s="75">
        <f t="shared" si="1"/>
        <v>0</v>
      </c>
    </row>
  </sheetData>
  <sheetProtection algorithmName="SHA-512" hashValue="M8t6YUqYedckVsJsjvKko12bjkwBkVD7gJQLR4BYjdnRiek5+MVqYzSjbFpcIqJs2fjukYKZSXyRbihSGZFCYw==" saltValue="iFYkUVCMUEd/iHMhoh3c+g==" spinCount="100000" sheet="1" scenarios="1" selectLockedCells="1"/>
  <mergeCells count="10">
    <mergeCell ref="C33:D33"/>
    <mergeCell ref="B9:E9"/>
    <mergeCell ref="A5:N5"/>
    <mergeCell ref="A4:D4"/>
    <mergeCell ref="A8:B8"/>
    <mergeCell ref="A31:B31"/>
    <mergeCell ref="J32:L32"/>
    <mergeCell ref="M32:N32"/>
    <mergeCell ref="I9:J9"/>
    <mergeCell ref="G9:H9"/>
  </mergeCells>
  <phoneticPr fontId="2" type="noConversion"/>
  <pageMargins left="0.75" right="0.75" top="1" bottom="1" header="0.5" footer="0.5"/>
  <pageSetup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4:W94"/>
  <sheetViews>
    <sheetView showGridLines="0" showRowColHeaders="0" topLeftCell="A4" zoomScaleNormal="100" workbookViewId="0">
      <selection activeCell="B10" sqref="B10"/>
    </sheetView>
  </sheetViews>
  <sheetFormatPr defaultColWidth="11" defaultRowHeight="12.6" x14ac:dyDescent="0.2"/>
  <cols>
    <col min="2" max="2" width="6.26953125" bestFit="1" customWidth="1"/>
    <col min="3" max="3" width="4.6328125" customWidth="1"/>
    <col min="4" max="4" width="3.90625" customWidth="1"/>
    <col min="5" max="5" width="4.08984375" customWidth="1"/>
    <col min="6" max="6" width="4.7265625" customWidth="1"/>
    <col min="7" max="7" width="4.90625" customWidth="1"/>
    <col min="8" max="8" width="3.7265625" customWidth="1"/>
    <col min="9" max="9" width="4.36328125" customWidth="1"/>
    <col min="10" max="10" width="3.6328125" customWidth="1"/>
    <col min="11" max="11" width="4.36328125" bestFit="1" customWidth="1"/>
    <col min="12" max="12" width="4.6328125" bestFit="1" customWidth="1"/>
    <col min="13" max="13" width="4.36328125" bestFit="1" customWidth="1"/>
    <col min="14" max="14" width="10.90625" bestFit="1" customWidth="1"/>
  </cols>
  <sheetData>
    <row r="4" spans="1:23" ht="17.399999999999999" x14ac:dyDescent="0.3">
      <c r="A4" s="171" t="s">
        <v>159</v>
      </c>
      <c r="B4" s="171"/>
      <c r="C4" s="171"/>
      <c r="D4" s="171"/>
    </row>
    <row r="5" spans="1:23" ht="69.75" customHeight="1" x14ac:dyDescent="0.3">
      <c r="A5" s="175" t="s">
        <v>128</v>
      </c>
      <c r="B5" s="176"/>
      <c r="C5" s="176"/>
      <c r="D5" s="176"/>
      <c r="E5" s="176"/>
      <c r="F5" s="176"/>
      <c r="G5" s="176"/>
      <c r="H5" s="176"/>
      <c r="I5" s="176"/>
      <c r="J5" s="176"/>
      <c r="K5" s="176"/>
      <c r="L5" s="176"/>
      <c r="M5" s="176"/>
      <c r="N5" s="176"/>
      <c r="O5" s="176"/>
      <c r="P5" s="176"/>
      <c r="Q5" s="2"/>
      <c r="R5" s="2"/>
      <c r="S5" s="2"/>
      <c r="T5" s="2"/>
      <c r="U5" s="2"/>
      <c r="V5" s="2"/>
      <c r="W5" s="2"/>
    </row>
    <row r="6" spans="1:23" ht="12.75" customHeight="1" x14ac:dyDescent="0.3">
      <c r="A6" s="29"/>
      <c r="B6" s="14"/>
      <c r="C6" s="14"/>
      <c r="D6" s="14"/>
      <c r="E6" s="14"/>
      <c r="F6" s="14"/>
      <c r="G6" s="14"/>
      <c r="H6" s="14"/>
      <c r="N6" s="14"/>
      <c r="O6" s="2"/>
      <c r="R6" s="2"/>
      <c r="S6" s="2"/>
      <c r="T6" s="2"/>
      <c r="U6" s="2"/>
      <c r="V6" s="2"/>
      <c r="W6" s="2"/>
    </row>
    <row r="8" spans="1:23" x14ac:dyDescent="0.2">
      <c r="A8" s="8" t="s">
        <v>87</v>
      </c>
      <c r="B8" s="168">
        <f>'School Set Up'!E15</f>
        <v>0</v>
      </c>
      <c r="C8" s="168"/>
      <c r="D8" s="168"/>
      <c r="E8" s="162" t="s">
        <v>135</v>
      </c>
      <c r="F8" s="162"/>
      <c r="G8" s="162"/>
      <c r="H8" s="162"/>
      <c r="I8" s="162"/>
      <c r="J8" s="162"/>
      <c r="K8" s="162"/>
      <c r="L8" s="162">
        <f>'School Set Up'!I17</f>
        <v>0</v>
      </c>
      <c r="M8" s="162"/>
      <c r="N8" s="147" t="s">
        <v>136</v>
      </c>
      <c r="O8" s="147"/>
      <c r="P8" s="177">
        <f>'School Set Up'!C17</f>
        <v>0</v>
      </c>
      <c r="Q8" s="177"/>
    </row>
    <row r="9" spans="1:23" ht="62.4" x14ac:dyDescent="0.2">
      <c r="A9" s="39"/>
      <c r="B9" s="93" t="s">
        <v>5</v>
      </c>
      <c r="C9" s="93" t="s">
        <v>52</v>
      </c>
      <c r="D9" s="93" t="s">
        <v>7</v>
      </c>
      <c r="E9" s="72" t="s">
        <v>49</v>
      </c>
      <c r="F9" s="72" t="s">
        <v>50</v>
      </c>
      <c r="G9" s="72" t="s">
        <v>10</v>
      </c>
      <c r="H9" s="72" t="s">
        <v>51</v>
      </c>
      <c r="I9" s="72" t="s">
        <v>23</v>
      </c>
      <c r="J9" s="72" t="s">
        <v>24</v>
      </c>
      <c r="K9" s="72" t="s">
        <v>25</v>
      </c>
      <c r="L9" s="72" t="s">
        <v>26</v>
      </c>
      <c r="M9" s="72" t="s">
        <v>27</v>
      </c>
      <c r="N9" s="71"/>
    </row>
    <row r="10" spans="1:23" x14ac:dyDescent="0.2">
      <c r="A10" s="91">
        <v>0.29166666666666669</v>
      </c>
      <c r="B10" s="96"/>
      <c r="C10" s="96"/>
      <c r="D10" s="96"/>
      <c r="E10" s="96"/>
      <c r="F10" s="96"/>
      <c r="G10" s="96"/>
      <c r="H10" s="96"/>
      <c r="I10" s="96"/>
      <c r="J10" s="96"/>
      <c r="K10" s="96"/>
      <c r="L10" s="96"/>
      <c r="M10" s="96"/>
      <c r="N10" s="94">
        <f>SUM(B10:M10)</f>
        <v>0</v>
      </c>
    </row>
    <row r="11" spans="1:23" x14ac:dyDescent="0.2">
      <c r="A11" s="91">
        <v>0.30208333333333331</v>
      </c>
      <c r="B11" s="96"/>
      <c r="C11" s="96"/>
      <c r="D11" s="96"/>
      <c r="E11" s="96"/>
      <c r="F11" s="96"/>
      <c r="G11" s="96"/>
      <c r="H11" s="96"/>
      <c r="I11" s="96"/>
      <c r="J11" s="96"/>
      <c r="K11" s="96"/>
      <c r="L11" s="96"/>
      <c r="M11" s="96"/>
      <c r="N11" s="94">
        <f t="shared" ref="N11:N48" si="0">SUM(B11:M11)</f>
        <v>0</v>
      </c>
    </row>
    <row r="12" spans="1:23" x14ac:dyDescent="0.2">
      <c r="A12" s="91">
        <v>0.3125</v>
      </c>
      <c r="B12" s="96"/>
      <c r="C12" s="96"/>
      <c r="D12" s="96"/>
      <c r="E12" s="96"/>
      <c r="F12" s="96"/>
      <c r="G12" s="96"/>
      <c r="H12" s="96"/>
      <c r="I12" s="96"/>
      <c r="J12" s="96"/>
      <c r="K12" s="96"/>
      <c r="L12" s="96"/>
      <c r="M12" s="96"/>
      <c r="N12" s="94">
        <f t="shared" si="0"/>
        <v>0</v>
      </c>
    </row>
    <row r="13" spans="1:23" x14ac:dyDescent="0.2">
      <c r="A13" s="91">
        <v>0.32291666666666669</v>
      </c>
      <c r="B13" s="96"/>
      <c r="C13" s="96"/>
      <c r="D13" s="96"/>
      <c r="E13" s="96"/>
      <c r="F13" s="96"/>
      <c r="G13" s="96"/>
      <c r="H13" s="96"/>
      <c r="I13" s="96"/>
      <c r="J13" s="96"/>
      <c r="K13" s="96"/>
      <c r="L13" s="96"/>
      <c r="M13" s="96"/>
      <c r="N13" s="94">
        <f t="shared" si="0"/>
        <v>0</v>
      </c>
    </row>
    <row r="14" spans="1:23" x14ac:dyDescent="0.2">
      <c r="A14" s="91">
        <v>0.33333333333333331</v>
      </c>
      <c r="B14" s="96"/>
      <c r="C14" s="96"/>
      <c r="D14" s="96"/>
      <c r="E14" s="96"/>
      <c r="F14" s="96"/>
      <c r="G14" s="96"/>
      <c r="H14" s="96"/>
      <c r="I14" s="96"/>
      <c r="J14" s="96"/>
      <c r="K14" s="96"/>
      <c r="L14" s="96"/>
      <c r="M14" s="96"/>
      <c r="N14" s="94">
        <f t="shared" si="0"/>
        <v>0</v>
      </c>
    </row>
    <row r="15" spans="1:23" x14ac:dyDescent="0.2">
      <c r="A15" s="91">
        <v>0.34375</v>
      </c>
      <c r="B15" s="96"/>
      <c r="C15" s="96"/>
      <c r="D15" s="96"/>
      <c r="E15" s="96"/>
      <c r="F15" s="96"/>
      <c r="G15" s="96"/>
      <c r="H15" s="96"/>
      <c r="I15" s="96"/>
      <c r="J15" s="96"/>
      <c r="K15" s="96"/>
      <c r="L15" s="96"/>
      <c r="M15" s="96"/>
      <c r="N15" s="94">
        <f t="shared" si="0"/>
        <v>0</v>
      </c>
    </row>
    <row r="16" spans="1:23" x14ac:dyDescent="0.2">
      <c r="A16" s="91">
        <v>0.35416666666666669</v>
      </c>
      <c r="B16" s="96"/>
      <c r="C16" s="96"/>
      <c r="D16" s="96"/>
      <c r="E16" s="96"/>
      <c r="F16" s="96"/>
      <c r="G16" s="96"/>
      <c r="H16" s="96"/>
      <c r="I16" s="96"/>
      <c r="J16" s="96"/>
      <c r="K16" s="96"/>
      <c r="L16" s="96"/>
      <c r="M16" s="96"/>
      <c r="N16" s="94">
        <f t="shared" si="0"/>
        <v>0</v>
      </c>
    </row>
    <row r="17" spans="1:14" x14ac:dyDescent="0.2">
      <c r="A17" s="91">
        <v>0.36458333333333331</v>
      </c>
      <c r="B17" s="96"/>
      <c r="C17" s="96"/>
      <c r="D17" s="96"/>
      <c r="E17" s="96"/>
      <c r="F17" s="96"/>
      <c r="G17" s="96"/>
      <c r="H17" s="96"/>
      <c r="I17" s="96"/>
      <c r="J17" s="96"/>
      <c r="K17" s="96"/>
      <c r="L17" s="96"/>
      <c r="M17" s="96"/>
      <c r="N17" s="94">
        <f t="shared" si="0"/>
        <v>0</v>
      </c>
    </row>
    <row r="18" spans="1:14" x14ac:dyDescent="0.2">
      <c r="A18" s="91">
        <v>0.375</v>
      </c>
      <c r="B18" s="96"/>
      <c r="C18" s="96"/>
      <c r="D18" s="96"/>
      <c r="E18" s="96"/>
      <c r="F18" s="96"/>
      <c r="G18" s="96"/>
      <c r="H18" s="96"/>
      <c r="I18" s="96"/>
      <c r="J18" s="96"/>
      <c r="K18" s="96"/>
      <c r="L18" s="96"/>
      <c r="M18" s="96"/>
      <c r="N18" s="94">
        <f t="shared" si="0"/>
        <v>0</v>
      </c>
    </row>
    <row r="19" spans="1:14" x14ac:dyDescent="0.2">
      <c r="A19" s="91">
        <v>0.38541666666666669</v>
      </c>
      <c r="B19" s="96"/>
      <c r="C19" s="96"/>
      <c r="D19" s="96"/>
      <c r="E19" s="96"/>
      <c r="F19" s="96"/>
      <c r="G19" s="96"/>
      <c r="H19" s="96"/>
      <c r="I19" s="96"/>
      <c r="J19" s="96"/>
      <c r="K19" s="96"/>
      <c r="L19" s="96"/>
      <c r="M19" s="96"/>
      <c r="N19" s="94">
        <f t="shared" si="0"/>
        <v>0</v>
      </c>
    </row>
    <row r="20" spans="1:14" x14ac:dyDescent="0.2">
      <c r="A20" s="91">
        <v>0.39583333333333331</v>
      </c>
      <c r="B20" s="96"/>
      <c r="C20" s="96"/>
      <c r="D20" s="96"/>
      <c r="E20" s="96"/>
      <c r="F20" s="96"/>
      <c r="G20" s="96"/>
      <c r="H20" s="96"/>
      <c r="I20" s="96"/>
      <c r="J20" s="96"/>
      <c r="K20" s="96"/>
      <c r="L20" s="96"/>
      <c r="M20" s="96"/>
      <c r="N20" s="94">
        <f t="shared" si="0"/>
        <v>0</v>
      </c>
    </row>
    <row r="21" spans="1:14" x14ac:dyDescent="0.2">
      <c r="A21" s="92">
        <v>0.40625</v>
      </c>
      <c r="B21" s="96"/>
      <c r="C21" s="96"/>
      <c r="D21" s="96"/>
      <c r="E21" s="96"/>
      <c r="F21" s="96"/>
      <c r="G21" s="96"/>
      <c r="H21" s="96"/>
      <c r="I21" s="96"/>
      <c r="J21" s="96"/>
      <c r="K21" s="96"/>
      <c r="L21" s="96"/>
      <c r="M21" s="96"/>
      <c r="N21" s="94">
        <f t="shared" si="0"/>
        <v>0</v>
      </c>
    </row>
    <row r="22" spans="1:14" x14ac:dyDescent="0.2">
      <c r="A22" s="92">
        <v>0.41666666666666669</v>
      </c>
      <c r="B22" s="96"/>
      <c r="C22" s="96"/>
      <c r="D22" s="96"/>
      <c r="E22" s="96"/>
      <c r="F22" s="96"/>
      <c r="G22" s="96"/>
      <c r="H22" s="96"/>
      <c r="I22" s="96"/>
      <c r="J22" s="96"/>
      <c r="K22" s="96"/>
      <c r="L22" s="96"/>
      <c r="M22" s="96"/>
      <c r="N22" s="94">
        <f t="shared" si="0"/>
        <v>0</v>
      </c>
    </row>
    <row r="23" spans="1:14" x14ac:dyDescent="0.2">
      <c r="A23" s="92">
        <v>0.42708333333333331</v>
      </c>
      <c r="B23" s="96"/>
      <c r="C23" s="96"/>
      <c r="D23" s="96"/>
      <c r="E23" s="96"/>
      <c r="F23" s="96"/>
      <c r="G23" s="96"/>
      <c r="H23" s="96"/>
      <c r="I23" s="96"/>
      <c r="J23" s="96"/>
      <c r="K23" s="96"/>
      <c r="L23" s="96"/>
      <c r="M23" s="96"/>
      <c r="N23" s="94">
        <f t="shared" si="0"/>
        <v>0</v>
      </c>
    </row>
    <row r="24" spans="1:14" x14ac:dyDescent="0.2">
      <c r="A24" s="92">
        <v>0.4375</v>
      </c>
      <c r="B24" s="96"/>
      <c r="C24" s="96"/>
      <c r="D24" s="96"/>
      <c r="E24" s="96"/>
      <c r="F24" s="96"/>
      <c r="G24" s="96"/>
      <c r="H24" s="96"/>
      <c r="I24" s="96"/>
      <c r="J24" s="96"/>
      <c r="K24" s="96"/>
      <c r="L24" s="96"/>
      <c r="M24" s="96"/>
      <c r="N24" s="94">
        <f t="shared" si="0"/>
        <v>0</v>
      </c>
    </row>
    <row r="25" spans="1:14" x14ac:dyDescent="0.2">
      <c r="A25" s="92">
        <v>0.44791666666666669</v>
      </c>
      <c r="B25" s="96"/>
      <c r="C25" s="96"/>
      <c r="D25" s="96"/>
      <c r="E25" s="96"/>
      <c r="F25" s="96"/>
      <c r="G25" s="96"/>
      <c r="H25" s="96"/>
      <c r="I25" s="96"/>
      <c r="J25" s="96"/>
      <c r="K25" s="96"/>
      <c r="L25" s="96"/>
      <c r="M25" s="96"/>
      <c r="N25" s="94">
        <f t="shared" si="0"/>
        <v>0</v>
      </c>
    </row>
    <row r="26" spans="1:14" x14ac:dyDescent="0.2">
      <c r="A26" s="92">
        <v>0.45833333333333331</v>
      </c>
      <c r="B26" s="96"/>
      <c r="C26" s="96"/>
      <c r="D26" s="96"/>
      <c r="E26" s="96"/>
      <c r="F26" s="96"/>
      <c r="G26" s="96"/>
      <c r="H26" s="96"/>
      <c r="I26" s="96"/>
      <c r="J26" s="96"/>
      <c r="K26" s="96"/>
      <c r="L26" s="96"/>
      <c r="M26" s="96"/>
      <c r="N26" s="94">
        <f t="shared" si="0"/>
        <v>0</v>
      </c>
    </row>
    <row r="27" spans="1:14" x14ac:dyDescent="0.2">
      <c r="A27" s="92">
        <v>0.46875</v>
      </c>
      <c r="B27" s="96"/>
      <c r="C27" s="96"/>
      <c r="D27" s="96"/>
      <c r="E27" s="96"/>
      <c r="F27" s="96"/>
      <c r="G27" s="96"/>
      <c r="H27" s="96"/>
      <c r="I27" s="96"/>
      <c r="J27" s="96"/>
      <c r="K27" s="96"/>
      <c r="L27" s="96"/>
      <c r="M27" s="96"/>
      <c r="N27" s="94">
        <f t="shared" si="0"/>
        <v>0</v>
      </c>
    </row>
    <row r="28" spans="1:14" x14ac:dyDescent="0.2">
      <c r="A28" s="92">
        <v>0.47916666666666669</v>
      </c>
      <c r="B28" s="96"/>
      <c r="C28" s="96"/>
      <c r="D28" s="96"/>
      <c r="E28" s="96"/>
      <c r="F28" s="96"/>
      <c r="G28" s="96"/>
      <c r="H28" s="96"/>
      <c r="I28" s="96"/>
      <c r="J28" s="96"/>
      <c r="K28" s="96"/>
      <c r="L28" s="96"/>
      <c r="M28" s="96"/>
      <c r="N28" s="94">
        <f t="shared" si="0"/>
        <v>0</v>
      </c>
    </row>
    <row r="29" spans="1:14" x14ac:dyDescent="0.2">
      <c r="A29" s="92">
        <v>0.48958333333333331</v>
      </c>
      <c r="B29" s="96"/>
      <c r="C29" s="96"/>
      <c r="D29" s="96"/>
      <c r="E29" s="96"/>
      <c r="F29" s="96"/>
      <c r="G29" s="96"/>
      <c r="H29" s="96"/>
      <c r="I29" s="96"/>
      <c r="J29" s="96"/>
      <c r="K29" s="96"/>
      <c r="L29" s="96"/>
      <c r="M29" s="96"/>
      <c r="N29" s="94">
        <f t="shared" si="0"/>
        <v>0</v>
      </c>
    </row>
    <row r="30" spans="1:14" x14ac:dyDescent="0.2">
      <c r="A30" s="92">
        <v>0.5</v>
      </c>
      <c r="B30" s="96"/>
      <c r="C30" s="96"/>
      <c r="D30" s="96"/>
      <c r="E30" s="96"/>
      <c r="F30" s="96"/>
      <c r="G30" s="96"/>
      <c r="H30" s="96"/>
      <c r="I30" s="96"/>
      <c r="J30" s="96"/>
      <c r="K30" s="96"/>
      <c r="L30" s="96"/>
      <c r="M30" s="96"/>
      <c r="N30" s="94">
        <f t="shared" si="0"/>
        <v>0</v>
      </c>
    </row>
    <row r="31" spans="1:14" x14ac:dyDescent="0.2">
      <c r="A31" s="92">
        <v>0.51041666666666663</v>
      </c>
      <c r="B31" s="96"/>
      <c r="C31" s="96"/>
      <c r="D31" s="96"/>
      <c r="E31" s="96"/>
      <c r="F31" s="96"/>
      <c r="G31" s="96"/>
      <c r="H31" s="96"/>
      <c r="I31" s="96"/>
      <c r="J31" s="96"/>
      <c r="K31" s="96"/>
      <c r="L31" s="96"/>
      <c r="M31" s="96"/>
      <c r="N31" s="94">
        <f t="shared" si="0"/>
        <v>0</v>
      </c>
    </row>
    <row r="32" spans="1:14" x14ac:dyDescent="0.2">
      <c r="A32" s="92">
        <v>0.52083333333333337</v>
      </c>
      <c r="B32" s="96"/>
      <c r="C32" s="96"/>
      <c r="D32" s="96"/>
      <c r="E32" s="96"/>
      <c r="F32" s="96"/>
      <c r="G32" s="96"/>
      <c r="H32" s="96"/>
      <c r="I32" s="96"/>
      <c r="J32" s="96"/>
      <c r="K32" s="96"/>
      <c r="L32" s="96"/>
      <c r="M32" s="96"/>
      <c r="N32" s="94">
        <f t="shared" si="0"/>
        <v>0</v>
      </c>
    </row>
    <row r="33" spans="1:14" x14ac:dyDescent="0.2">
      <c r="A33" s="92">
        <v>0.53125</v>
      </c>
      <c r="B33" s="96"/>
      <c r="C33" s="96"/>
      <c r="D33" s="96"/>
      <c r="E33" s="96"/>
      <c r="F33" s="96"/>
      <c r="G33" s="96"/>
      <c r="H33" s="96"/>
      <c r="I33" s="96"/>
      <c r="J33" s="96"/>
      <c r="K33" s="96"/>
      <c r="L33" s="96"/>
      <c r="M33" s="96"/>
      <c r="N33" s="94">
        <f t="shared" si="0"/>
        <v>0</v>
      </c>
    </row>
    <row r="34" spans="1:14" x14ac:dyDescent="0.2">
      <c r="A34" s="92">
        <v>4.1666666666666664E-2</v>
      </c>
      <c r="B34" s="96"/>
      <c r="C34" s="96"/>
      <c r="D34" s="96"/>
      <c r="E34" s="96"/>
      <c r="F34" s="96"/>
      <c r="G34" s="96"/>
      <c r="H34" s="96"/>
      <c r="I34" s="96"/>
      <c r="J34" s="96"/>
      <c r="K34" s="96"/>
      <c r="L34" s="96"/>
      <c r="M34" s="96"/>
      <c r="N34" s="94">
        <f t="shared" si="0"/>
        <v>0</v>
      </c>
    </row>
    <row r="35" spans="1:14" x14ac:dyDescent="0.2">
      <c r="A35" s="92">
        <v>5.2083333333333336E-2</v>
      </c>
      <c r="B35" s="96"/>
      <c r="C35" s="96"/>
      <c r="D35" s="96"/>
      <c r="E35" s="96"/>
      <c r="F35" s="96"/>
      <c r="G35" s="96"/>
      <c r="H35" s="96"/>
      <c r="I35" s="96"/>
      <c r="J35" s="96"/>
      <c r="K35" s="96"/>
      <c r="L35" s="96"/>
      <c r="M35" s="96"/>
      <c r="N35" s="94">
        <f t="shared" si="0"/>
        <v>0</v>
      </c>
    </row>
    <row r="36" spans="1:14" x14ac:dyDescent="0.2">
      <c r="A36" s="92">
        <v>6.25E-2</v>
      </c>
      <c r="B36" s="96"/>
      <c r="C36" s="96"/>
      <c r="D36" s="96"/>
      <c r="E36" s="96"/>
      <c r="F36" s="96"/>
      <c r="G36" s="96"/>
      <c r="H36" s="96"/>
      <c r="I36" s="96"/>
      <c r="J36" s="96"/>
      <c r="K36" s="96"/>
      <c r="L36" s="96"/>
      <c r="M36" s="96"/>
      <c r="N36" s="94">
        <f t="shared" si="0"/>
        <v>0</v>
      </c>
    </row>
    <row r="37" spans="1:14" x14ac:dyDescent="0.2">
      <c r="A37" s="92">
        <v>7.2916666666666671E-2</v>
      </c>
      <c r="B37" s="96"/>
      <c r="C37" s="96"/>
      <c r="D37" s="96"/>
      <c r="E37" s="96"/>
      <c r="F37" s="96"/>
      <c r="G37" s="96"/>
      <c r="H37" s="96"/>
      <c r="I37" s="96"/>
      <c r="J37" s="96"/>
      <c r="K37" s="96"/>
      <c r="L37" s="96"/>
      <c r="M37" s="96"/>
      <c r="N37" s="94">
        <f t="shared" si="0"/>
        <v>0</v>
      </c>
    </row>
    <row r="38" spans="1:14" x14ac:dyDescent="0.2">
      <c r="A38" s="92">
        <v>8.3333333333333329E-2</v>
      </c>
      <c r="B38" s="96"/>
      <c r="C38" s="96"/>
      <c r="D38" s="96"/>
      <c r="E38" s="96"/>
      <c r="F38" s="96"/>
      <c r="G38" s="96"/>
      <c r="H38" s="96"/>
      <c r="I38" s="96"/>
      <c r="J38" s="96"/>
      <c r="K38" s="96"/>
      <c r="L38" s="96"/>
      <c r="M38" s="96"/>
      <c r="N38" s="94">
        <f t="shared" si="0"/>
        <v>0</v>
      </c>
    </row>
    <row r="39" spans="1:14" x14ac:dyDescent="0.2">
      <c r="A39" s="92">
        <v>9.375E-2</v>
      </c>
      <c r="B39" s="96"/>
      <c r="C39" s="96"/>
      <c r="D39" s="96"/>
      <c r="E39" s="96"/>
      <c r="F39" s="96"/>
      <c r="G39" s="96"/>
      <c r="H39" s="96"/>
      <c r="I39" s="96"/>
      <c r="J39" s="96"/>
      <c r="K39" s="96"/>
      <c r="L39" s="96"/>
      <c r="M39" s="96"/>
      <c r="N39" s="94">
        <f t="shared" si="0"/>
        <v>0</v>
      </c>
    </row>
    <row r="40" spans="1:14" x14ac:dyDescent="0.2">
      <c r="A40" s="92">
        <v>0.10416666666666667</v>
      </c>
      <c r="B40" s="96"/>
      <c r="C40" s="96"/>
      <c r="D40" s="96"/>
      <c r="E40" s="96"/>
      <c r="F40" s="96"/>
      <c r="G40" s="96"/>
      <c r="H40" s="96"/>
      <c r="I40" s="96"/>
      <c r="J40" s="96"/>
      <c r="K40" s="96"/>
      <c r="L40" s="96"/>
      <c r="M40" s="96"/>
      <c r="N40" s="94">
        <f t="shared" si="0"/>
        <v>0</v>
      </c>
    </row>
    <row r="41" spans="1:14" x14ac:dyDescent="0.2">
      <c r="A41" s="92">
        <v>0.11458333333333333</v>
      </c>
      <c r="B41" s="96"/>
      <c r="C41" s="96"/>
      <c r="D41" s="96"/>
      <c r="E41" s="96"/>
      <c r="F41" s="96"/>
      <c r="G41" s="96"/>
      <c r="H41" s="96"/>
      <c r="I41" s="96"/>
      <c r="J41" s="96"/>
      <c r="K41" s="96"/>
      <c r="L41" s="96"/>
      <c r="M41" s="96"/>
      <c r="N41" s="94">
        <f t="shared" si="0"/>
        <v>0</v>
      </c>
    </row>
    <row r="42" spans="1:14" x14ac:dyDescent="0.2">
      <c r="A42" s="92">
        <v>0.125</v>
      </c>
      <c r="B42" s="96"/>
      <c r="C42" s="96"/>
      <c r="D42" s="96"/>
      <c r="E42" s="96"/>
      <c r="F42" s="96"/>
      <c r="G42" s="96"/>
      <c r="H42" s="96"/>
      <c r="I42" s="96"/>
      <c r="J42" s="96"/>
      <c r="K42" s="96"/>
      <c r="L42" s="96"/>
      <c r="M42" s="96"/>
      <c r="N42" s="94">
        <f t="shared" si="0"/>
        <v>0</v>
      </c>
    </row>
    <row r="43" spans="1:14" x14ac:dyDescent="0.2">
      <c r="A43" s="92">
        <v>0.13541666666666666</v>
      </c>
      <c r="B43" s="96"/>
      <c r="C43" s="96"/>
      <c r="D43" s="96"/>
      <c r="E43" s="96"/>
      <c r="F43" s="96"/>
      <c r="G43" s="96"/>
      <c r="H43" s="96"/>
      <c r="I43" s="96"/>
      <c r="J43" s="96"/>
      <c r="K43" s="96"/>
      <c r="L43" s="96"/>
      <c r="M43" s="96"/>
      <c r="N43" s="94">
        <f t="shared" si="0"/>
        <v>0</v>
      </c>
    </row>
    <row r="44" spans="1:14" x14ac:dyDescent="0.2">
      <c r="A44" s="92">
        <v>0.14583333333333334</v>
      </c>
      <c r="B44" s="96"/>
      <c r="C44" s="96"/>
      <c r="D44" s="96"/>
      <c r="E44" s="96"/>
      <c r="F44" s="96"/>
      <c r="G44" s="96"/>
      <c r="H44" s="96"/>
      <c r="I44" s="96"/>
      <c r="J44" s="96"/>
      <c r="K44" s="96"/>
      <c r="L44" s="96"/>
      <c r="M44" s="96"/>
      <c r="N44" s="94">
        <f t="shared" si="0"/>
        <v>0</v>
      </c>
    </row>
    <row r="45" spans="1:14" x14ac:dyDescent="0.2">
      <c r="A45" s="92">
        <v>0.15625</v>
      </c>
      <c r="B45" s="96"/>
      <c r="C45" s="96"/>
      <c r="D45" s="96"/>
      <c r="E45" s="96"/>
      <c r="F45" s="96"/>
      <c r="G45" s="96"/>
      <c r="H45" s="96"/>
      <c r="I45" s="96"/>
      <c r="J45" s="96"/>
      <c r="K45" s="96"/>
      <c r="L45" s="96"/>
      <c r="M45" s="96"/>
      <c r="N45" s="94">
        <f t="shared" si="0"/>
        <v>0</v>
      </c>
    </row>
    <row r="46" spans="1:14" x14ac:dyDescent="0.2">
      <c r="A46" s="92">
        <v>0.16666666666666666</v>
      </c>
      <c r="B46" s="96"/>
      <c r="C46" s="96"/>
      <c r="D46" s="96"/>
      <c r="E46" s="96"/>
      <c r="F46" s="96"/>
      <c r="G46" s="96"/>
      <c r="H46" s="96"/>
      <c r="I46" s="96"/>
      <c r="J46" s="96"/>
      <c r="K46" s="96"/>
      <c r="L46" s="96"/>
      <c r="M46" s="96"/>
      <c r="N46" s="94">
        <f t="shared" si="0"/>
        <v>0</v>
      </c>
    </row>
    <row r="47" spans="1:14" x14ac:dyDescent="0.2">
      <c r="A47" s="92">
        <v>0.17708333333333334</v>
      </c>
      <c r="B47" s="96"/>
      <c r="C47" s="96"/>
      <c r="D47" s="96"/>
      <c r="E47" s="96"/>
      <c r="F47" s="96"/>
      <c r="G47" s="96"/>
      <c r="H47" s="96"/>
      <c r="I47" s="96"/>
      <c r="J47" s="96"/>
      <c r="K47" s="96"/>
      <c r="L47" s="96"/>
      <c r="M47" s="96"/>
      <c r="N47" s="94">
        <f t="shared" si="0"/>
        <v>0</v>
      </c>
    </row>
    <row r="48" spans="1:14" x14ac:dyDescent="0.2">
      <c r="A48" s="92">
        <v>0.1875</v>
      </c>
      <c r="B48" s="96"/>
      <c r="C48" s="96"/>
      <c r="D48" s="96"/>
      <c r="E48" s="96"/>
      <c r="F48" s="96"/>
      <c r="G48" s="96"/>
      <c r="H48" s="96"/>
      <c r="I48" s="96"/>
      <c r="J48" s="96"/>
      <c r="K48" s="96"/>
      <c r="L48" s="96"/>
      <c r="M48" s="96"/>
      <c r="N48" s="94">
        <f t="shared" si="0"/>
        <v>0</v>
      </c>
    </row>
    <row r="49" spans="1:14" x14ac:dyDescent="0.2">
      <c r="A49" s="92">
        <v>0.19791666666666666</v>
      </c>
      <c r="B49" s="96"/>
      <c r="C49" s="96"/>
      <c r="D49" s="96"/>
      <c r="E49" s="96"/>
      <c r="F49" s="96"/>
      <c r="G49" s="96"/>
      <c r="H49" s="96"/>
      <c r="I49" s="96"/>
      <c r="J49" s="96"/>
      <c r="K49" s="96"/>
      <c r="L49" s="96"/>
      <c r="M49" s="96"/>
      <c r="N49" s="94">
        <f>SUM(B49:M49)</f>
        <v>0</v>
      </c>
    </row>
    <row r="50" spans="1:14" x14ac:dyDescent="0.2">
      <c r="A50" s="22"/>
      <c r="B50" s="23"/>
      <c r="C50" s="23"/>
      <c r="D50" s="23"/>
      <c r="E50" s="23"/>
      <c r="F50" s="23"/>
      <c r="G50" s="23"/>
      <c r="H50" s="23"/>
      <c r="I50" s="23"/>
      <c r="J50" s="23"/>
      <c r="K50" s="23"/>
      <c r="L50" s="23"/>
      <c r="M50" s="23"/>
      <c r="N50" s="23"/>
    </row>
    <row r="51" spans="1:14" x14ac:dyDescent="0.2">
      <c r="A51" s="22"/>
      <c r="B51" s="23"/>
      <c r="C51" s="23"/>
      <c r="D51" s="23"/>
      <c r="E51" s="23"/>
      <c r="F51" s="23"/>
      <c r="G51" s="23"/>
      <c r="H51" s="23"/>
      <c r="I51" s="23"/>
      <c r="J51" s="23"/>
      <c r="K51" s="23"/>
      <c r="L51" s="23"/>
      <c r="M51" s="23"/>
      <c r="N51" s="23"/>
    </row>
    <row r="52" spans="1:14" x14ac:dyDescent="0.2">
      <c r="A52" s="22"/>
      <c r="B52" s="23"/>
      <c r="C52" s="23"/>
      <c r="D52" s="23"/>
      <c r="E52" s="23"/>
      <c r="F52" s="23"/>
      <c r="G52" s="23"/>
      <c r="H52" s="23"/>
      <c r="I52" s="23"/>
      <c r="J52" s="23"/>
      <c r="K52" s="23"/>
      <c r="L52" s="23"/>
      <c r="M52" s="23"/>
      <c r="N52" s="23"/>
    </row>
    <row r="53" spans="1:14" x14ac:dyDescent="0.2">
      <c r="A53" s="8"/>
    </row>
    <row r="54" spans="1:14" x14ac:dyDescent="0.2">
      <c r="A54" s="21">
        <f>'School Set Up'!E15</f>
        <v>0</v>
      </c>
      <c r="B54" s="21">
        <f>'School Set Up'!C17</f>
        <v>0</v>
      </c>
      <c r="C54" s="174" t="s">
        <v>137</v>
      </c>
      <c r="D54" s="147"/>
      <c r="E54" s="147"/>
      <c r="F54" s="147"/>
    </row>
    <row r="55" spans="1:14" x14ac:dyDescent="0.2">
      <c r="A55" s="95">
        <v>0.29166666666666669</v>
      </c>
      <c r="B55" s="75">
        <f t="shared" ref="B55:B94" si="1">IF($B$54="August",$B10,IF($B$54="September",$C10,IF($B$54="October",$D10,IF($B$54="November",$E10,IF($B$54="December",$F10,)))))+IF($B$54="January",$G10,IF($B$54="February",$H10,IF($B$54="March",$I10,IF($B$54="April",$J10,IF($B$54="May",$K10)))))+IF($B$54="June",$L10,IF($B$54="July",$M10))</f>
        <v>0</v>
      </c>
    </row>
    <row r="56" spans="1:14" x14ac:dyDescent="0.2">
      <c r="A56" s="95">
        <v>0.30208333333333331</v>
      </c>
      <c r="B56" s="75">
        <f t="shared" si="1"/>
        <v>0</v>
      </c>
    </row>
    <row r="57" spans="1:14" x14ac:dyDescent="0.2">
      <c r="A57" s="95">
        <v>0.3125</v>
      </c>
      <c r="B57" s="75">
        <f t="shared" si="1"/>
        <v>0</v>
      </c>
    </row>
    <row r="58" spans="1:14" x14ac:dyDescent="0.2">
      <c r="A58" s="95">
        <v>0.32291666666666669</v>
      </c>
      <c r="B58" s="75">
        <f t="shared" si="1"/>
        <v>0</v>
      </c>
    </row>
    <row r="59" spans="1:14" x14ac:dyDescent="0.2">
      <c r="A59" s="95">
        <v>0.33333333333333331</v>
      </c>
      <c r="B59" s="75">
        <f t="shared" si="1"/>
        <v>0</v>
      </c>
    </row>
    <row r="60" spans="1:14" x14ac:dyDescent="0.2">
      <c r="A60" s="95">
        <v>0.34375</v>
      </c>
      <c r="B60" s="75">
        <f t="shared" si="1"/>
        <v>0</v>
      </c>
    </row>
    <row r="61" spans="1:14" x14ac:dyDescent="0.2">
      <c r="A61" s="95">
        <v>0.35416666666666669</v>
      </c>
      <c r="B61" s="75">
        <f t="shared" si="1"/>
        <v>0</v>
      </c>
    </row>
    <row r="62" spans="1:14" x14ac:dyDescent="0.2">
      <c r="A62" s="95">
        <v>0.36458333333333331</v>
      </c>
      <c r="B62" s="75">
        <f t="shared" si="1"/>
        <v>0</v>
      </c>
    </row>
    <row r="63" spans="1:14" x14ac:dyDescent="0.2">
      <c r="A63" s="95">
        <v>0.375</v>
      </c>
      <c r="B63" s="75">
        <f t="shared" si="1"/>
        <v>0</v>
      </c>
    </row>
    <row r="64" spans="1:14" x14ac:dyDescent="0.2">
      <c r="A64" s="95">
        <v>0.38541666666666669</v>
      </c>
      <c r="B64" s="75">
        <f t="shared" si="1"/>
        <v>0</v>
      </c>
    </row>
    <row r="65" spans="1:2" x14ac:dyDescent="0.2">
      <c r="A65" s="95">
        <v>0.39583333333333331</v>
      </c>
      <c r="B65" s="75">
        <f t="shared" si="1"/>
        <v>0</v>
      </c>
    </row>
    <row r="66" spans="1:2" x14ac:dyDescent="0.2">
      <c r="A66" s="95">
        <v>0.40625</v>
      </c>
      <c r="B66" s="75">
        <f t="shared" si="1"/>
        <v>0</v>
      </c>
    </row>
    <row r="67" spans="1:2" x14ac:dyDescent="0.2">
      <c r="A67" s="95">
        <v>0.41666666666666669</v>
      </c>
      <c r="B67" s="75">
        <f t="shared" si="1"/>
        <v>0</v>
      </c>
    </row>
    <row r="68" spans="1:2" x14ac:dyDescent="0.2">
      <c r="A68" s="95">
        <v>0.42708333333333331</v>
      </c>
      <c r="B68" s="75">
        <f t="shared" si="1"/>
        <v>0</v>
      </c>
    </row>
    <row r="69" spans="1:2" x14ac:dyDescent="0.2">
      <c r="A69" s="95">
        <v>0.4375</v>
      </c>
      <c r="B69" s="75">
        <f t="shared" si="1"/>
        <v>0</v>
      </c>
    </row>
    <row r="70" spans="1:2" x14ac:dyDescent="0.2">
      <c r="A70" s="95">
        <v>0.44791666666666669</v>
      </c>
      <c r="B70" s="75">
        <f t="shared" si="1"/>
        <v>0</v>
      </c>
    </row>
    <row r="71" spans="1:2" x14ac:dyDescent="0.2">
      <c r="A71" s="95">
        <v>0.45833333333333331</v>
      </c>
      <c r="B71" s="75">
        <f t="shared" si="1"/>
        <v>0</v>
      </c>
    </row>
    <row r="72" spans="1:2" x14ac:dyDescent="0.2">
      <c r="A72" s="95">
        <v>0.46875</v>
      </c>
      <c r="B72" s="75">
        <f t="shared" si="1"/>
        <v>0</v>
      </c>
    </row>
    <row r="73" spans="1:2" x14ac:dyDescent="0.2">
      <c r="A73" s="95">
        <v>0.47916666666666669</v>
      </c>
      <c r="B73" s="75">
        <f t="shared" si="1"/>
        <v>0</v>
      </c>
    </row>
    <row r="74" spans="1:2" x14ac:dyDescent="0.2">
      <c r="A74" s="95">
        <v>0.48958333333333331</v>
      </c>
      <c r="B74" s="75">
        <f t="shared" si="1"/>
        <v>0</v>
      </c>
    </row>
    <row r="75" spans="1:2" x14ac:dyDescent="0.2">
      <c r="A75" s="95">
        <v>0.5</v>
      </c>
      <c r="B75" s="75">
        <f t="shared" si="1"/>
        <v>0</v>
      </c>
    </row>
    <row r="76" spans="1:2" x14ac:dyDescent="0.2">
      <c r="A76" s="95">
        <v>0.51041666666666663</v>
      </c>
      <c r="B76" s="75">
        <f t="shared" si="1"/>
        <v>0</v>
      </c>
    </row>
    <row r="77" spans="1:2" x14ac:dyDescent="0.2">
      <c r="A77" s="95">
        <v>0.52083333333333337</v>
      </c>
      <c r="B77" s="75">
        <f t="shared" si="1"/>
        <v>0</v>
      </c>
    </row>
    <row r="78" spans="1:2" x14ac:dyDescent="0.2">
      <c r="A78" s="95">
        <v>0.53125</v>
      </c>
      <c r="B78" s="75">
        <f t="shared" si="1"/>
        <v>0</v>
      </c>
    </row>
    <row r="79" spans="1:2" x14ac:dyDescent="0.2">
      <c r="A79" s="95">
        <v>4.1666666666666664E-2</v>
      </c>
      <c r="B79" s="75">
        <f t="shared" si="1"/>
        <v>0</v>
      </c>
    </row>
    <row r="80" spans="1:2" x14ac:dyDescent="0.2">
      <c r="A80" s="95">
        <v>5.2083333333333336E-2</v>
      </c>
      <c r="B80" s="75">
        <f t="shared" si="1"/>
        <v>0</v>
      </c>
    </row>
    <row r="81" spans="1:2" x14ac:dyDescent="0.2">
      <c r="A81" s="95">
        <v>6.25E-2</v>
      </c>
      <c r="B81" s="75">
        <f t="shared" si="1"/>
        <v>0</v>
      </c>
    </row>
    <row r="82" spans="1:2" x14ac:dyDescent="0.2">
      <c r="A82" s="95">
        <v>7.2916666666666671E-2</v>
      </c>
      <c r="B82" s="75">
        <f t="shared" si="1"/>
        <v>0</v>
      </c>
    </row>
    <row r="83" spans="1:2" x14ac:dyDescent="0.2">
      <c r="A83" s="95">
        <v>8.3333333333333329E-2</v>
      </c>
      <c r="B83" s="75">
        <f t="shared" si="1"/>
        <v>0</v>
      </c>
    </row>
    <row r="84" spans="1:2" x14ac:dyDescent="0.2">
      <c r="A84" s="95">
        <v>9.375E-2</v>
      </c>
      <c r="B84" s="75">
        <f t="shared" si="1"/>
        <v>0</v>
      </c>
    </row>
    <row r="85" spans="1:2" x14ac:dyDescent="0.2">
      <c r="A85" s="95">
        <v>0.10416666666666667</v>
      </c>
      <c r="B85" s="75">
        <f t="shared" si="1"/>
        <v>0</v>
      </c>
    </row>
    <row r="86" spans="1:2" x14ac:dyDescent="0.2">
      <c r="A86" s="95">
        <v>0.11458333333333333</v>
      </c>
      <c r="B86" s="75">
        <f t="shared" si="1"/>
        <v>0</v>
      </c>
    </row>
    <row r="87" spans="1:2" x14ac:dyDescent="0.2">
      <c r="A87" s="95">
        <v>0.125</v>
      </c>
      <c r="B87" s="75">
        <f t="shared" si="1"/>
        <v>0</v>
      </c>
    </row>
    <row r="88" spans="1:2" x14ac:dyDescent="0.2">
      <c r="A88" s="95">
        <v>0.13541666666666666</v>
      </c>
      <c r="B88" s="75">
        <f t="shared" si="1"/>
        <v>0</v>
      </c>
    </row>
    <row r="89" spans="1:2" x14ac:dyDescent="0.2">
      <c r="A89" s="95">
        <v>0.14583333333333334</v>
      </c>
      <c r="B89" s="75">
        <f t="shared" si="1"/>
        <v>0</v>
      </c>
    </row>
    <row r="90" spans="1:2" x14ac:dyDescent="0.2">
      <c r="A90" s="95">
        <v>0.15625</v>
      </c>
      <c r="B90" s="75">
        <f t="shared" si="1"/>
        <v>0</v>
      </c>
    </row>
    <row r="91" spans="1:2" x14ac:dyDescent="0.2">
      <c r="A91" s="95">
        <v>0.16666666666666666</v>
      </c>
      <c r="B91" s="75">
        <f t="shared" si="1"/>
        <v>0</v>
      </c>
    </row>
    <row r="92" spans="1:2" x14ac:dyDescent="0.2">
      <c r="A92" s="95">
        <v>0.17708333333333334</v>
      </c>
      <c r="B92" s="75">
        <f t="shared" si="1"/>
        <v>0</v>
      </c>
    </row>
    <row r="93" spans="1:2" x14ac:dyDescent="0.2">
      <c r="A93" s="95">
        <v>0.1875</v>
      </c>
      <c r="B93" s="75">
        <f t="shared" si="1"/>
        <v>0</v>
      </c>
    </row>
    <row r="94" spans="1:2" x14ac:dyDescent="0.2">
      <c r="A94" s="95">
        <v>0.19791666666666666</v>
      </c>
      <c r="B94" s="75">
        <f t="shared" si="1"/>
        <v>0</v>
      </c>
    </row>
  </sheetData>
  <sheetProtection algorithmName="SHA-512" hashValue="BwCH6hYi61Igss7lUZaDSoCZeJx8U68y3HB8oc0EL1JatL6GrqgMbm7MxgGAGLhVTDznBMvV/RHwe4SV2B6Vkw==" saltValue="9xm9RAu8Dfj4pjTmh6ezNg==" spinCount="100000" sheet="1" scenarios="1" selectLockedCells="1"/>
  <mergeCells count="8">
    <mergeCell ref="A4:D4"/>
    <mergeCell ref="C54:F54"/>
    <mergeCell ref="A5:P5"/>
    <mergeCell ref="B8:D8"/>
    <mergeCell ref="P8:Q8"/>
    <mergeCell ref="E8:K8"/>
    <mergeCell ref="L8:M8"/>
    <mergeCell ref="N8:O8"/>
  </mergeCells>
  <phoneticPr fontId="2" type="noConversion"/>
  <pageMargins left="0.75" right="0.75" top="1" bottom="1" header="0.5" footer="0.5"/>
  <pageSetup paperSize="0" orientation="portrait" horizontalDpi="4294967292" verticalDpi="4294967292"/>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E35"/>
  <sheetViews>
    <sheetView showGridLines="0" showRowColHeaders="0" topLeftCell="A3" zoomScaleNormal="100" workbookViewId="0">
      <selection activeCell="C5" sqref="C5"/>
    </sheetView>
  </sheetViews>
  <sheetFormatPr defaultColWidth="11" defaultRowHeight="12.6" x14ac:dyDescent="0.2"/>
  <cols>
    <col min="2" max="2" width="54.6328125" customWidth="1"/>
  </cols>
  <sheetData>
    <row r="1" spans="1:5" ht="30" customHeight="1" x14ac:dyDescent="0.2">
      <c r="C1" s="25" t="s">
        <v>46</v>
      </c>
      <c r="D1" s="20">
        <f>'School Set Up'!$E$15</f>
        <v>0</v>
      </c>
    </row>
    <row r="2" spans="1:5" ht="19.8" x14ac:dyDescent="0.3">
      <c r="A2" s="178" t="s">
        <v>164</v>
      </c>
      <c r="B2" s="178"/>
      <c r="C2" s="8" t="s">
        <v>145</v>
      </c>
      <c r="D2" s="68" t="str">
        <f>'School Set Up'!A21</f>
        <v>2025/2026</v>
      </c>
    </row>
    <row r="3" spans="1:5" ht="69.900000000000006" customHeight="1" x14ac:dyDescent="0.3">
      <c r="A3" s="180" t="s">
        <v>152</v>
      </c>
      <c r="B3" s="180"/>
      <c r="C3" s="180"/>
      <c r="D3" s="180"/>
    </row>
    <row r="5" spans="1:5" x14ac:dyDescent="0.2">
      <c r="A5" s="181" t="s">
        <v>91</v>
      </c>
      <c r="B5" s="181"/>
      <c r="C5" s="1"/>
      <c r="D5" s="24">
        <f>'School Set Up'!B21</f>
        <v>0</v>
      </c>
    </row>
    <row r="6" spans="1:5" x14ac:dyDescent="0.2">
      <c r="A6" s="1" t="s">
        <v>36</v>
      </c>
      <c r="B6" s="1"/>
      <c r="C6" s="1"/>
      <c r="D6" s="1">
        <f>SUM(D5/100)</f>
        <v>0</v>
      </c>
    </row>
    <row r="8" spans="1:5" x14ac:dyDescent="0.2">
      <c r="A8" s="179" t="s">
        <v>154</v>
      </c>
      <c r="B8" s="179"/>
      <c r="C8" s="179"/>
      <c r="D8" s="179"/>
      <c r="E8" s="179"/>
    </row>
    <row r="9" spans="1:5" x14ac:dyDescent="0.2">
      <c r="A9" s="186" t="s">
        <v>96</v>
      </c>
      <c r="B9" s="187"/>
      <c r="C9" s="1">
        <v>0.1</v>
      </c>
      <c r="D9" s="3">
        <f>SUM($D$6*C9)</f>
        <v>0</v>
      </c>
    </row>
    <row r="10" spans="1:5" x14ac:dyDescent="0.2">
      <c r="A10" s="186" t="s">
        <v>103</v>
      </c>
      <c r="B10" s="187"/>
      <c r="C10" s="1">
        <v>0.24</v>
      </c>
      <c r="D10" s="3">
        <f t="shared" ref="D10:D11" si="0">SUM($D$6*C10)</f>
        <v>0</v>
      </c>
    </row>
    <row r="11" spans="1:5" x14ac:dyDescent="0.2">
      <c r="A11" s="186" t="s">
        <v>100</v>
      </c>
      <c r="B11" s="187"/>
      <c r="C11" s="1">
        <v>0.49</v>
      </c>
      <c r="D11" s="3">
        <f t="shared" si="0"/>
        <v>0</v>
      </c>
    </row>
    <row r="14" spans="1:5" x14ac:dyDescent="0.2">
      <c r="A14" s="179" t="s">
        <v>155</v>
      </c>
      <c r="B14" s="179"/>
      <c r="C14" s="179"/>
      <c r="D14" s="179"/>
      <c r="E14" s="179"/>
    </row>
    <row r="15" spans="1:5" x14ac:dyDescent="0.2">
      <c r="A15" s="182" t="s">
        <v>97</v>
      </c>
      <c r="B15" s="183"/>
      <c r="C15" s="1">
        <v>0.2</v>
      </c>
      <c r="D15" s="3">
        <f t="shared" ref="D15:D17" si="1">SUM($D$6*C15)</f>
        <v>0</v>
      </c>
    </row>
    <row r="16" spans="1:5" x14ac:dyDescent="0.2">
      <c r="A16" s="182" t="s">
        <v>104</v>
      </c>
      <c r="B16" s="183"/>
      <c r="C16" s="1">
        <v>0.39</v>
      </c>
      <c r="D16" s="3">
        <f t="shared" si="1"/>
        <v>0</v>
      </c>
    </row>
    <row r="17" spans="1:5" x14ac:dyDescent="0.2">
      <c r="A17" s="182" t="s">
        <v>101</v>
      </c>
      <c r="B17" s="183"/>
      <c r="C17" s="1">
        <v>0.76</v>
      </c>
      <c r="D17" s="3">
        <f t="shared" si="1"/>
        <v>0</v>
      </c>
    </row>
    <row r="20" spans="1:5" x14ac:dyDescent="0.2">
      <c r="A20" s="179" t="s">
        <v>156</v>
      </c>
      <c r="B20" s="179"/>
      <c r="C20" s="179"/>
      <c r="D20" s="179"/>
      <c r="E20" s="179"/>
    </row>
    <row r="21" spans="1:5" x14ac:dyDescent="0.2">
      <c r="A21" s="184" t="s">
        <v>98</v>
      </c>
      <c r="B21" s="185"/>
      <c r="C21" s="1">
        <v>0.15</v>
      </c>
      <c r="D21" s="3">
        <f t="shared" ref="D21:D23" si="2">SUM($D$6*C21)</f>
        <v>0</v>
      </c>
    </row>
    <row r="22" spans="1:5" x14ac:dyDescent="0.2">
      <c r="A22" s="184" t="s">
        <v>105</v>
      </c>
      <c r="B22" s="185"/>
      <c r="C22" s="1">
        <v>0.28999999999999998</v>
      </c>
      <c r="D22" s="3">
        <f t="shared" si="2"/>
        <v>0</v>
      </c>
    </row>
    <row r="23" spans="1:5" x14ac:dyDescent="0.2">
      <c r="A23" s="184" t="s">
        <v>102</v>
      </c>
      <c r="B23" s="185"/>
      <c r="C23" s="1">
        <v>0.54</v>
      </c>
      <c r="D23" s="3">
        <f t="shared" si="2"/>
        <v>0</v>
      </c>
    </row>
    <row r="26" spans="1:5" x14ac:dyDescent="0.2">
      <c r="A26" s="179" t="s">
        <v>157</v>
      </c>
      <c r="B26" s="179"/>
      <c r="C26" s="179"/>
      <c r="D26" s="179"/>
      <c r="E26" s="179"/>
    </row>
    <row r="27" spans="1:5" x14ac:dyDescent="0.2">
      <c r="A27" s="190" t="s">
        <v>99</v>
      </c>
      <c r="B27" s="191"/>
      <c r="C27" s="1">
        <v>0.11</v>
      </c>
      <c r="D27" s="3">
        <f t="shared" ref="D27:D29" si="3">SUM($D$6*C27)</f>
        <v>0</v>
      </c>
    </row>
    <row r="28" spans="1:5" x14ac:dyDescent="0.2">
      <c r="A28" s="190" t="s">
        <v>106</v>
      </c>
      <c r="B28" s="191"/>
      <c r="C28" s="1">
        <v>0.24</v>
      </c>
      <c r="D28" s="3">
        <f t="shared" si="3"/>
        <v>0</v>
      </c>
    </row>
    <row r="29" spans="1:5" x14ac:dyDescent="0.2">
      <c r="A29" s="190" t="s">
        <v>107</v>
      </c>
      <c r="B29" s="191"/>
      <c r="C29" s="1">
        <v>0.51</v>
      </c>
      <c r="D29" s="3">
        <f t="shared" si="3"/>
        <v>0</v>
      </c>
    </row>
    <row r="32" spans="1:5" x14ac:dyDescent="0.2">
      <c r="A32" s="179" t="s">
        <v>167</v>
      </c>
      <c r="B32" s="179"/>
      <c r="C32" s="179"/>
      <c r="D32" s="179"/>
      <c r="E32" s="179"/>
    </row>
    <row r="33" spans="1:4" x14ac:dyDescent="0.2">
      <c r="A33" s="188" t="s">
        <v>99</v>
      </c>
      <c r="B33" s="189"/>
      <c r="C33" s="1">
        <v>0.14000000000000001</v>
      </c>
      <c r="D33" s="3">
        <f t="shared" ref="D33:D35" si="4">SUM($D$6*C33)</f>
        <v>0</v>
      </c>
    </row>
    <row r="34" spans="1:4" x14ac:dyDescent="0.2">
      <c r="A34" s="188" t="s">
        <v>106</v>
      </c>
      <c r="B34" s="189"/>
      <c r="C34" s="1">
        <v>0.31</v>
      </c>
      <c r="D34" s="3">
        <f t="shared" si="4"/>
        <v>0</v>
      </c>
    </row>
    <row r="35" spans="1:4" x14ac:dyDescent="0.2">
      <c r="A35" s="188" t="s">
        <v>108</v>
      </c>
      <c r="B35" s="189"/>
      <c r="C35" s="1">
        <v>0.85</v>
      </c>
      <c r="D35" s="3">
        <f t="shared" si="4"/>
        <v>0</v>
      </c>
    </row>
  </sheetData>
  <sheetProtection algorithmName="SHA-512" hashValue="SZGpmIc2la6oKQ8gacuBiRFobxg+hhpDzeSOaMuOv11w/GDzgqmcc5SVdS1ITISxV9iXL1lEidL6YhY6Ctq0/A==" saltValue="PKOUiIp7Cxe4pGEmLyCZ2A==" spinCount="100000" sheet="1" selectLockedCells="1"/>
  <mergeCells count="23">
    <mergeCell ref="A35:B35"/>
    <mergeCell ref="A28:B28"/>
    <mergeCell ref="A29:B29"/>
    <mergeCell ref="A27:B27"/>
    <mergeCell ref="A33:B33"/>
    <mergeCell ref="A32:E32"/>
    <mergeCell ref="A34:B34"/>
    <mergeCell ref="A2:B2"/>
    <mergeCell ref="A26:E26"/>
    <mergeCell ref="A3:D3"/>
    <mergeCell ref="A5:B5"/>
    <mergeCell ref="A8:E8"/>
    <mergeCell ref="A17:B17"/>
    <mergeCell ref="A20:E20"/>
    <mergeCell ref="A22:B22"/>
    <mergeCell ref="A21:B21"/>
    <mergeCell ref="A9:B9"/>
    <mergeCell ref="A10:B10"/>
    <mergeCell ref="A11:B11"/>
    <mergeCell ref="A14:E14"/>
    <mergeCell ref="A23:B23"/>
    <mergeCell ref="A15:B15"/>
    <mergeCell ref="A16:B16"/>
  </mergeCells>
  <phoneticPr fontId="2" type="noConversion"/>
  <pageMargins left="0.75" right="0.75" top="1" bottom="1" header="0.5" footer="0.5"/>
  <pageSetup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E1:M8"/>
  <sheetViews>
    <sheetView showGridLines="0" showRowColHeaders="0" view="pageBreakPreview" zoomScale="80" zoomScaleNormal="100" zoomScaleSheetLayoutView="80" workbookViewId="0">
      <selection activeCell="N10" sqref="N10"/>
    </sheetView>
  </sheetViews>
  <sheetFormatPr defaultRowHeight="12.6" x14ac:dyDescent="0.2"/>
  <sheetData>
    <row r="1" spans="5:13" x14ac:dyDescent="0.2">
      <c r="G1" s="192" t="s">
        <v>89</v>
      </c>
      <c r="H1" s="192"/>
      <c r="I1" s="192"/>
    </row>
    <row r="2" spans="5:13" x14ac:dyDescent="0.2">
      <c r="G2" s="192"/>
      <c r="H2" s="192"/>
      <c r="I2" s="192"/>
    </row>
    <row r="4" spans="5:13" x14ac:dyDescent="0.2">
      <c r="E4" s="194">
        <f>'School Set Up'!E15:I15</f>
        <v>0</v>
      </c>
      <c r="F4" s="194"/>
      <c r="G4" s="194"/>
      <c r="H4" s="194"/>
      <c r="I4" s="194"/>
      <c r="J4" s="194"/>
      <c r="K4" s="194"/>
    </row>
    <row r="5" spans="5:13" x14ac:dyDescent="0.2">
      <c r="E5" s="194"/>
      <c r="F5" s="194"/>
      <c r="G5" s="194"/>
      <c r="H5" s="194"/>
      <c r="I5" s="194"/>
      <c r="J5" s="194"/>
      <c r="K5" s="194"/>
    </row>
    <row r="7" spans="5:13" ht="12.75" customHeight="1" x14ac:dyDescent="0.4">
      <c r="F7" s="193">
        <f>'School Set Up'!C17</f>
        <v>0</v>
      </c>
      <c r="G7" s="193"/>
      <c r="H7" s="193"/>
      <c r="I7" s="193">
        <f>'School Set Up'!I17</f>
        <v>0</v>
      </c>
      <c r="J7" s="193"/>
      <c r="K7" s="4"/>
      <c r="L7" s="4"/>
      <c r="M7" s="4"/>
    </row>
    <row r="8" spans="5:13" ht="12.75" customHeight="1" x14ac:dyDescent="0.4">
      <c r="F8" s="193"/>
      <c r="G8" s="193"/>
      <c r="H8" s="193"/>
      <c r="I8" s="193"/>
      <c r="J8" s="193"/>
      <c r="K8" s="4"/>
      <c r="L8" s="4"/>
      <c r="M8" s="4"/>
    </row>
  </sheetData>
  <sheetProtection password="C374" sheet="1" objects="1" scenarios="1" selectLockedCells="1"/>
  <mergeCells count="4">
    <mergeCell ref="G1:I2"/>
    <mergeCell ref="F7:H8"/>
    <mergeCell ref="E4:K5"/>
    <mergeCell ref="I7:J8"/>
  </mergeCells>
  <phoneticPr fontId="2" type="noConversion"/>
  <pageMargins left="0.7" right="0.7" top="0.75" bottom="0.75" header="0.3" footer="0.3"/>
  <pageSetup scale="4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dimension ref="E1:Q7"/>
  <sheetViews>
    <sheetView showGridLines="0" showRowColHeaders="0" view="pageBreakPreview" zoomScaleNormal="100" zoomScaleSheetLayoutView="100" workbookViewId="0">
      <selection activeCell="K10" sqref="K10"/>
    </sheetView>
  </sheetViews>
  <sheetFormatPr defaultRowHeight="12.6" x14ac:dyDescent="0.2"/>
  <sheetData>
    <row r="1" spans="5:17" ht="12.75" customHeight="1" x14ac:dyDescent="0.4">
      <c r="G1" s="173" t="s">
        <v>53</v>
      </c>
      <c r="H1" s="173"/>
      <c r="I1" s="173"/>
      <c r="J1" s="13"/>
      <c r="L1" s="4"/>
      <c r="M1" s="4"/>
      <c r="N1" s="4"/>
      <c r="O1" s="4"/>
      <c r="P1" s="4"/>
      <c r="Q1" s="4"/>
    </row>
    <row r="2" spans="5:17" ht="12.75" customHeight="1" x14ac:dyDescent="0.4">
      <c r="F2" s="13"/>
      <c r="G2" s="173"/>
      <c r="H2" s="173"/>
      <c r="I2" s="173"/>
      <c r="J2" s="13"/>
      <c r="L2" s="4"/>
      <c r="M2" s="4"/>
      <c r="N2" s="4"/>
      <c r="O2" s="4"/>
      <c r="P2" s="4"/>
      <c r="Q2" s="4"/>
    </row>
    <row r="3" spans="5:17" x14ac:dyDescent="0.2">
      <c r="E3" s="194">
        <f>'School Set Up'!E15</f>
        <v>0</v>
      </c>
      <c r="F3" s="194"/>
      <c r="G3" s="194"/>
      <c r="H3" s="194"/>
      <c r="I3" s="194"/>
      <c r="J3" s="194"/>
      <c r="K3" s="194"/>
    </row>
    <row r="4" spans="5:17" ht="12.75" customHeight="1" x14ac:dyDescent="0.4">
      <c r="E4" s="194"/>
      <c r="F4" s="194"/>
      <c r="G4" s="194"/>
      <c r="H4" s="194"/>
      <c r="I4" s="194"/>
      <c r="J4" s="194"/>
      <c r="K4" s="194"/>
      <c r="O4" s="4"/>
      <c r="P4" s="4"/>
    </row>
    <row r="5" spans="5:17" ht="12.75" customHeight="1" x14ac:dyDescent="0.4">
      <c r="N5" s="4"/>
      <c r="O5" s="4"/>
      <c r="P5" s="4"/>
    </row>
    <row r="6" spans="5:17" ht="12.75" customHeight="1" x14ac:dyDescent="0.4">
      <c r="F6" s="193">
        <f>'School Set Up'!C17</f>
        <v>0</v>
      </c>
      <c r="G6" s="193"/>
      <c r="H6" s="193"/>
      <c r="I6" s="193">
        <f>'School Set Up'!I17</f>
        <v>0</v>
      </c>
      <c r="J6" s="193"/>
      <c r="M6" s="4"/>
    </row>
    <row r="7" spans="5:17" ht="12.75" customHeight="1" x14ac:dyDescent="0.4">
      <c r="F7" s="193"/>
      <c r="G7" s="193"/>
      <c r="H7" s="193"/>
      <c r="I7" s="193"/>
      <c r="J7" s="193"/>
      <c r="M7" s="4"/>
    </row>
  </sheetData>
  <sheetProtection password="C374" sheet="1" objects="1" scenarios="1" selectLockedCells="1"/>
  <mergeCells count="4">
    <mergeCell ref="E3:K4"/>
    <mergeCell ref="F6:H7"/>
    <mergeCell ref="G1:I2"/>
    <mergeCell ref="I6:J7"/>
  </mergeCells>
  <phoneticPr fontId="2" type="noConversion"/>
  <pageMargins left="0.7" right="0.7" top="0.75" bottom="0.75" header="0.3" footer="0.3"/>
  <pageSetup scale="3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B3:L86"/>
  <sheetViews>
    <sheetView showGridLines="0" showRowColHeaders="0" topLeftCell="C1" zoomScaleNormal="100" workbookViewId="0">
      <selection activeCell="D12" sqref="D12:E12"/>
    </sheetView>
  </sheetViews>
  <sheetFormatPr defaultColWidth="11" defaultRowHeight="12.6" x14ac:dyDescent="0.2"/>
  <cols>
    <col min="2" max="2" width="22.7265625" customWidth="1"/>
    <col min="3" max="7" width="20.453125" customWidth="1"/>
    <col min="8" max="8" width="26.453125" customWidth="1"/>
    <col min="9" max="9" width="15" customWidth="1"/>
    <col min="10" max="14" width="23.7265625" customWidth="1"/>
  </cols>
  <sheetData>
    <row r="3" spans="2:12" ht="20.25" customHeight="1" x14ac:dyDescent="0.3">
      <c r="C3" s="66"/>
      <c r="D3" s="66"/>
      <c r="E3" s="66"/>
      <c r="F3" s="66"/>
      <c r="G3" s="66"/>
      <c r="H3" s="66"/>
      <c r="I3" s="66"/>
      <c r="J3" s="66"/>
      <c r="K3" s="66"/>
    </row>
    <row r="4" spans="2:12" s="67" customFormat="1" ht="27.75" customHeight="1" x14ac:dyDescent="0.2">
      <c r="B4" s="196" t="s">
        <v>153</v>
      </c>
      <c r="C4" s="195" t="s">
        <v>146</v>
      </c>
      <c r="K4" s="28"/>
      <c r="L4" s="68"/>
    </row>
    <row r="5" spans="2:12" s="67" customFormat="1" ht="30" customHeight="1" x14ac:dyDescent="0.2">
      <c r="B5" s="196"/>
      <c r="C5" s="195"/>
      <c r="K5" s="28"/>
    </row>
    <row r="6" spans="2:12" s="67" customFormat="1" ht="20.25" customHeight="1" thickBot="1" x14ac:dyDescent="0.25">
      <c r="B6" s="196"/>
      <c r="C6" s="112" t="s">
        <v>139</v>
      </c>
      <c r="K6" s="28"/>
      <c r="L6" s="68"/>
    </row>
    <row r="7" spans="2:12" s="67" customFormat="1" ht="20.25" customHeight="1" thickTop="1" x14ac:dyDescent="0.2">
      <c r="B7" s="196"/>
      <c r="K7" s="28"/>
      <c r="L7" s="68"/>
    </row>
    <row r="8" spans="2:12" s="67" customFormat="1" ht="20.25" customHeight="1" x14ac:dyDescent="0.25">
      <c r="B8" s="131"/>
      <c r="K8" s="28"/>
      <c r="L8" s="68"/>
    </row>
    <row r="9" spans="2:12" s="67" customFormat="1" ht="20.25" customHeight="1" x14ac:dyDescent="0.25">
      <c r="B9" s="131"/>
      <c r="K9" s="28"/>
      <c r="L9" s="68"/>
    </row>
    <row r="10" spans="2:12" s="67" customFormat="1" ht="20.25" customHeight="1" x14ac:dyDescent="0.2">
      <c r="C10" s="69" t="s">
        <v>115</v>
      </c>
      <c r="D10" s="158" t="s">
        <v>116</v>
      </c>
      <c r="E10" s="158"/>
      <c r="L10" s="68"/>
    </row>
    <row r="11" spans="2:12" s="67" customFormat="1" ht="20.25" customHeight="1" x14ac:dyDescent="0.2">
      <c r="B11" s="197" t="s">
        <v>120</v>
      </c>
      <c r="C11" s="39" t="s">
        <v>112</v>
      </c>
      <c r="D11" s="103" t="s">
        <v>113</v>
      </c>
      <c r="E11" s="104" t="s">
        <v>114</v>
      </c>
      <c r="L11" s="68"/>
    </row>
    <row r="12" spans="2:12" s="67" customFormat="1" ht="20.25" customHeight="1" thickBot="1" x14ac:dyDescent="0.25">
      <c r="B12" s="197"/>
      <c r="C12" s="99" t="str">
        <f>'School Set Up'!A21</f>
        <v>2025/2026</v>
      </c>
      <c r="D12" s="111"/>
      <c r="E12" s="111"/>
      <c r="L12" s="68"/>
    </row>
    <row r="13" spans="2:12" s="67" customFormat="1" ht="20.25" customHeight="1" thickTop="1" thickBot="1" x14ac:dyDescent="0.25">
      <c r="B13" s="197"/>
      <c r="C13" s="99" t="str">
        <f>'School Set Up'!A23</f>
        <v>2024/2025</v>
      </c>
      <c r="D13" s="101"/>
      <c r="E13" s="101"/>
      <c r="L13" s="68"/>
    </row>
    <row r="14" spans="2:12" s="67" customFormat="1" ht="20.25" customHeight="1" thickTop="1" thickBot="1" x14ac:dyDescent="0.25">
      <c r="B14" s="197"/>
      <c r="C14" s="99" t="str">
        <f>'School Set Up'!A25</f>
        <v>2023/2024</v>
      </c>
      <c r="D14" s="101"/>
      <c r="E14" s="101"/>
    </row>
    <row r="15" spans="2:12" s="67" customFormat="1" ht="20.25" customHeight="1" thickTop="1" thickBot="1" x14ac:dyDescent="0.25">
      <c r="B15" s="197"/>
      <c r="C15" s="100" t="str">
        <f>'School Set Up'!A27</f>
        <v>2022/2023</v>
      </c>
      <c r="D15" s="101"/>
      <c r="E15" s="101"/>
    </row>
    <row r="16" spans="2:12" s="67" customFormat="1" ht="20.25" customHeight="1" thickTop="1" thickBot="1" x14ac:dyDescent="0.25">
      <c r="C16" s="100" t="str">
        <f>'School Set Up'!A29</f>
        <v>2021/2022</v>
      </c>
      <c r="D16" s="101"/>
      <c r="E16" s="101"/>
    </row>
    <row r="17" spans="2:10" s="67" customFormat="1" ht="20.25" customHeight="1" thickTop="1" x14ac:dyDescent="0.2"/>
    <row r="18" spans="2:10" s="67" customFormat="1" ht="20.25" customHeight="1" x14ac:dyDescent="0.2"/>
    <row r="19" spans="2:10" s="67" customFormat="1" ht="20.25" customHeight="1" x14ac:dyDescent="0.2">
      <c r="B19" s="199" t="s">
        <v>122</v>
      </c>
    </row>
    <row r="20" spans="2:10" ht="20.25" customHeight="1" x14ac:dyDescent="0.2">
      <c r="B20" s="199"/>
      <c r="C20" s="67"/>
      <c r="D20" s="67"/>
      <c r="E20" s="67"/>
    </row>
    <row r="21" spans="2:10" ht="20.25" customHeight="1" x14ac:dyDescent="0.2">
      <c r="B21" s="199"/>
    </row>
    <row r="22" spans="2:10" ht="20.25" customHeight="1" x14ac:dyDescent="0.2">
      <c r="B22" s="199"/>
    </row>
    <row r="23" spans="2:10" ht="20.25" customHeight="1" x14ac:dyDescent="0.2"/>
    <row r="24" spans="2:10" ht="20.25" customHeight="1" x14ac:dyDescent="0.2"/>
    <row r="25" spans="2:10" ht="20.25" customHeight="1" x14ac:dyDescent="0.2"/>
    <row r="26" spans="2:10" ht="20.25" customHeight="1" x14ac:dyDescent="0.2"/>
    <row r="27" spans="2:10" ht="20.25" customHeight="1" x14ac:dyDescent="0.2"/>
    <row r="28" spans="2:10" ht="20.25" customHeight="1" x14ac:dyDescent="0.2"/>
    <row r="29" spans="2:10" ht="20.25" customHeight="1" x14ac:dyDescent="0.2"/>
    <row r="30" spans="2:10" x14ac:dyDescent="0.2">
      <c r="J30" s="7" t="s">
        <v>121</v>
      </c>
    </row>
    <row r="33" spans="9:9" ht="21.75" customHeight="1" x14ac:dyDescent="0.2"/>
    <row r="34" spans="9:9" ht="21.75" customHeight="1" x14ac:dyDescent="0.2"/>
    <row r="41" spans="9:9" ht="12" customHeight="1" x14ac:dyDescent="0.2"/>
    <row r="45" spans="9:9" x14ac:dyDescent="0.2">
      <c r="I45" s="67"/>
    </row>
    <row r="46" spans="9:9" x14ac:dyDescent="0.2">
      <c r="I46" s="67"/>
    </row>
    <row r="55" spans="2:8" x14ac:dyDescent="0.2">
      <c r="C55" s="200" t="s">
        <v>144</v>
      </c>
      <c r="D55" s="201"/>
      <c r="E55" s="201"/>
    </row>
    <row r="63" spans="2:8" ht="17.399999999999999" x14ac:dyDescent="0.3">
      <c r="B63" s="19">
        <f>'School Set Up'!E15</f>
        <v>0</v>
      </c>
      <c r="C63" s="198" t="s">
        <v>138</v>
      </c>
      <c r="D63" s="198"/>
      <c r="E63" s="19">
        <f>'School Set Up'!C17</f>
        <v>0</v>
      </c>
      <c r="F63" s="19">
        <f>'School Set Up'!I17</f>
        <v>0</v>
      </c>
    </row>
    <row r="64" spans="2:8" ht="26.4" x14ac:dyDescent="0.3">
      <c r="B64" s="49"/>
      <c r="C64" s="50" t="str">
        <f>C6</f>
        <v xml:space="preserve">National Norms: Grades K-6 </v>
      </c>
      <c r="D64" s="51" t="str">
        <f>C16</f>
        <v>2021/2022</v>
      </c>
      <c r="E64" s="51" t="str">
        <f>C15</f>
        <v>2022/2023</v>
      </c>
      <c r="F64" s="51" t="str">
        <f>C14</f>
        <v>2023/2024</v>
      </c>
      <c r="G64" s="51" t="str">
        <f>C13</f>
        <v>2024/2025</v>
      </c>
      <c r="H64" s="51" t="str">
        <f>C12</f>
        <v>2025/2026</v>
      </c>
    </row>
    <row r="65" spans="2:8" ht="17.399999999999999" x14ac:dyDescent="0.3">
      <c r="B65" s="52" t="s">
        <v>32</v>
      </c>
      <c r="C65" s="121">
        <f>IF($C$6=dropdowns!$C$2,dropdowns!$E4,IF($C$6=dropdowns!$C$3,dropdowns!$F4,IF($C$6=dropdowns!$C$4,dropdowns!$G4,IF($C$6=dropdowns!$C$5,dropdowns!$H4,IF($C$6=dropdowns!$C$6,dropdowns!$I4,IF($C$6=dropdowns!$C$7,dropdowns!$J4,))))))</f>
        <v>0.91310000000000002</v>
      </c>
      <c r="D65" s="127" t="e">
        <f>D85</f>
        <v>#DIV/0!</v>
      </c>
      <c r="E65" s="128" t="e">
        <f>D83</f>
        <v>#DIV/0!</v>
      </c>
      <c r="F65" s="127" t="e">
        <f>D81</f>
        <v>#DIV/0!</v>
      </c>
      <c r="G65" s="127" t="e">
        <f>D79</f>
        <v>#DIV/0!</v>
      </c>
      <c r="H65" s="127" t="e">
        <f>D77</f>
        <v>#DIV/0!</v>
      </c>
    </row>
    <row r="66" spans="2:8" ht="17.399999999999999" x14ac:dyDescent="0.3">
      <c r="B66" s="53" t="s">
        <v>33</v>
      </c>
      <c r="C66" s="125">
        <f>IF($C$6=dropdowns!$C$2,dropdowns!$E5,IF($C$6=dropdowns!$C$3,dropdowns!$F5,IF($C$6=dropdowns!$C$4,dropdowns!$G5,IF($C$6=dropdowns!$C$5,dropdowns!$H5,IF($C$6=dropdowns!$C$6,dropdowns!$I5,IF($C$6=dropdowns!$C$7,dropdowns!$J5,))))))</f>
        <v>5.74E-2</v>
      </c>
      <c r="D66" s="129" t="e">
        <f>E85</f>
        <v>#DIV/0!</v>
      </c>
      <c r="E66" s="129" t="e">
        <f>E83</f>
        <v>#DIV/0!</v>
      </c>
      <c r="F66" s="129" t="e">
        <f>E81</f>
        <v>#DIV/0!</v>
      </c>
      <c r="G66" s="129" t="e">
        <f>E79</f>
        <v>#DIV/0!</v>
      </c>
      <c r="H66" s="129" t="e">
        <f>E77</f>
        <v>#DIV/0!</v>
      </c>
    </row>
    <row r="67" spans="2:8" ht="17.399999999999999" x14ac:dyDescent="0.3">
      <c r="B67" s="54" t="s">
        <v>34</v>
      </c>
      <c r="C67" s="126">
        <f>IF($C$6=dropdowns!$C$2,dropdowns!$E6,IF($C$6=dropdowns!$C$3,dropdowns!$F6,IF($C$6=dropdowns!$C$4,dropdowns!$G6,IF($C$6=dropdowns!$C$5,dropdowns!$H6,IF($C$6=dropdowns!$C$6,dropdowns!$I6,IF($C$6=dropdowns!$C$7,dropdowns!$J6,))))))</f>
        <v>2.9499999999999998E-2</v>
      </c>
      <c r="D67" s="130" t="e">
        <f>F85</f>
        <v>#DIV/0!</v>
      </c>
      <c r="E67" s="130" t="e">
        <f>F83</f>
        <v>#DIV/0!</v>
      </c>
      <c r="F67" s="130" t="e">
        <f>F81</f>
        <v>#DIV/0!</v>
      </c>
      <c r="G67" s="130" t="e">
        <f>F79</f>
        <v>#DIV/0!</v>
      </c>
      <c r="H67" s="130" t="e">
        <f>F77</f>
        <v>#DIV/0!</v>
      </c>
    </row>
    <row r="74" spans="2:8" ht="34.799999999999997" x14ac:dyDescent="0.3">
      <c r="B74" s="70">
        <f>'School Set Up'!E15</f>
        <v>0</v>
      </c>
      <c r="C74" s="70" t="str">
        <f>C6</f>
        <v xml:space="preserve">National Norms: Grades K-6 </v>
      </c>
      <c r="D74" s="70" t="s">
        <v>110</v>
      </c>
      <c r="E74" s="70">
        <f>'School Set Up'!C17</f>
        <v>0</v>
      </c>
      <c r="F74" s="70">
        <f>'School Set Up'!I17</f>
        <v>0</v>
      </c>
      <c r="G74" s="28"/>
    </row>
    <row r="75" spans="2:8" ht="87.6" thickBot="1" x14ac:dyDescent="0.35">
      <c r="B75" s="105"/>
      <c r="C75" s="106" t="s">
        <v>92</v>
      </c>
      <c r="D75" s="106" t="s">
        <v>111</v>
      </c>
      <c r="E75" s="106" t="s">
        <v>93</v>
      </c>
      <c r="F75" s="106" t="s">
        <v>94</v>
      </c>
      <c r="G75" s="28"/>
    </row>
    <row r="76" spans="2:8" x14ac:dyDescent="0.2">
      <c r="B76" s="40" t="str">
        <f>H64</f>
        <v>2025/2026</v>
      </c>
      <c r="C76" s="41">
        <f>'School Set Up'!B21</f>
        <v>0</v>
      </c>
      <c r="D76" s="107">
        <f>C76-(E76+F76)</f>
        <v>0</v>
      </c>
      <c r="E76" s="107">
        <f>D12</f>
        <v>0</v>
      </c>
      <c r="F76" s="108">
        <f>E12</f>
        <v>0</v>
      </c>
      <c r="G76" s="28"/>
    </row>
    <row r="77" spans="2:8" ht="16.8" thickBot="1" x14ac:dyDescent="0.35">
      <c r="B77" s="64" t="s">
        <v>95</v>
      </c>
      <c r="C77" s="65"/>
      <c r="D77" s="38" t="e">
        <f>SUM(D76/C76)</f>
        <v>#DIV/0!</v>
      </c>
      <c r="E77" s="109" t="e">
        <f>SUM(E76/C76)</f>
        <v>#DIV/0!</v>
      </c>
      <c r="F77" s="110" t="e">
        <f>SUM(F76/C76)</f>
        <v>#DIV/0!</v>
      </c>
      <c r="G77" s="28"/>
    </row>
    <row r="78" spans="2:8" ht="13.2" thickBot="1" x14ac:dyDescent="0.25">
      <c r="B78" s="58" t="str">
        <f>G64</f>
        <v>2024/2025</v>
      </c>
      <c r="C78" s="59">
        <f>'School Set Up'!B23</f>
        <v>0</v>
      </c>
      <c r="D78" s="60">
        <f>C78-(E78+F78)</f>
        <v>0</v>
      </c>
      <c r="E78" s="61">
        <f>D13</f>
        <v>0</v>
      </c>
      <c r="F78" s="61">
        <f>E13</f>
        <v>0</v>
      </c>
      <c r="G78" s="28"/>
    </row>
    <row r="79" spans="2:8" ht="16.8" thickBot="1" x14ac:dyDescent="0.35">
      <c r="B79" s="62" t="s">
        <v>95</v>
      </c>
      <c r="C79" s="63"/>
      <c r="D79" s="37" t="e">
        <f>SUM(D78/C78)</f>
        <v>#DIV/0!</v>
      </c>
      <c r="E79" s="44" t="e">
        <f>SUM(E78/C78)</f>
        <v>#DIV/0!</v>
      </c>
      <c r="F79" s="45" t="e">
        <f>SUM(F78/C78)</f>
        <v>#DIV/0!</v>
      </c>
      <c r="G79" s="28"/>
    </row>
    <row r="80" spans="2:8" ht="13.2" thickBot="1" x14ac:dyDescent="0.25">
      <c r="B80" s="40" t="str">
        <f>F64</f>
        <v>2023/2024</v>
      </c>
      <c r="C80" s="41">
        <f>'School Set Up'!B25</f>
        <v>0</v>
      </c>
      <c r="D80" s="42">
        <f>C80-(E80+F80)</f>
        <v>0</v>
      </c>
      <c r="E80" s="43">
        <f>D14</f>
        <v>0</v>
      </c>
      <c r="F80" s="43">
        <f>E14</f>
        <v>0</v>
      </c>
    </row>
    <row r="81" spans="2:6" ht="16.8" thickBot="1" x14ac:dyDescent="0.35">
      <c r="B81" s="62" t="s">
        <v>95</v>
      </c>
      <c r="C81" s="63"/>
      <c r="D81" s="37" t="e">
        <f>SUM(D80/C80)</f>
        <v>#DIV/0!</v>
      </c>
      <c r="E81" s="44" t="e">
        <f>SUM(E80/C80)</f>
        <v>#DIV/0!</v>
      </c>
      <c r="F81" s="45" t="e">
        <f>SUM(F80/C80)</f>
        <v>#DIV/0!</v>
      </c>
    </row>
    <row r="82" spans="2:6" ht="13.2" thickBot="1" x14ac:dyDescent="0.25">
      <c r="B82" s="40" t="str">
        <f>E64</f>
        <v>2022/2023</v>
      </c>
      <c r="C82" s="41">
        <f>'School Set Up'!B27</f>
        <v>0</v>
      </c>
      <c r="D82" s="42">
        <f>C82-(E82+F82)</f>
        <v>0</v>
      </c>
      <c r="E82" s="43">
        <f>D15</f>
        <v>0</v>
      </c>
      <c r="F82" s="43">
        <f>E15</f>
        <v>0</v>
      </c>
    </row>
    <row r="83" spans="2:6" ht="16.8" thickBot="1" x14ac:dyDescent="0.35">
      <c r="B83" s="62" t="s">
        <v>95</v>
      </c>
      <c r="C83" s="63"/>
      <c r="D83" s="37" t="e">
        <f>SUM(D82/C82)</f>
        <v>#DIV/0!</v>
      </c>
      <c r="E83" s="44" t="e">
        <f>SUM(E82/C82)</f>
        <v>#DIV/0!</v>
      </c>
      <c r="F83" s="45" t="e">
        <f>SUM(F82/C82)</f>
        <v>#DIV/0!</v>
      </c>
    </row>
    <row r="84" spans="2:6" ht="13.2" thickBot="1" x14ac:dyDescent="0.25">
      <c r="B84" s="46" t="str">
        <f>D64</f>
        <v>2021/2022</v>
      </c>
      <c r="C84" s="41">
        <f>'School Set Up'!B29</f>
        <v>0</v>
      </c>
      <c r="D84" s="42">
        <f>C84-(E84+F84)</f>
        <v>0</v>
      </c>
      <c r="E84" s="43">
        <f>D16</f>
        <v>0</v>
      </c>
      <c r="F84" s="43">
        <f>E16</f>
        <v>0</v>
      </c>
    </row>
    <row r="85" spans="2:6" ht="16.8" thickBot="1" x14ac:dyDescent="0.35">
      <c r="B85" s="64" t="s">
        <v>95</v>
      </c>
      <c r="C85" s="65"/>
      <c r="D85" s="38" t="e">
        <f>SUM(D84/C84)</f>
        <v>#DIV/0!</v>
      </c>
      <c r="E85" s="47" t="e">
        <f>SUM(E84/C84)</f>
        <v>#DIV/0!</v>
      </c>
      <c r="F85" s="48" t="e">
        <f>SUM(F84/C84)</f>
        <v>#DIV/0!</v>
      </c>
    </row>
    <row r="86" spans="2:6" ht="17.399999999999999" x14ac:dyDescent="0.3">
      <c r="B86" s="13"/>
      <c r="C86" s="13"/>
    </row>
  </sheetData>
  <sheetProtection algorithmName="SHA-512" hashValue="xou9rDhCctSOxcO+KLGqE4jWospKQqvg/5nB/H3JuAMqtx1DS1M/wPKoQOK7wUDCpn7hy79pDO7exYi7hg3wMQ==" saltValue="qQXdkXhYAxsZMQyBrK1/bg==" spinCount="100000" sheet="1" selectLockedCells="1"/>
  <mergeCells count="7">
    <mergeCell ref="C4:C5"/>
    <mergeCell ref="B4:B7"/>
    <mergeCell ref="B11:B15"/>
    <mergeCell ref="C63:D63"/>
    <mergeCell ref="B19:B22"/>
    <mergeCell ref="C55:E55"/>
    <mergeCell ref="D10:E10"/>
  </mergeCells>
  <phoneticPr fontId="2" type="noConversion"/>
  <dataValidations count="1">
    <dataValidation type="list" allowBlank="1" showInputMessage="1" showErrorMessage="1" sqref="C6" xr:uid="{00000000-0002-0000-0800-000000000000}">
      <formula1>Configuration</formula1>
    </dataValidation>
  </dataValidations>
  <pageMargins left="0.75" right="0.75" top="1" bottom="1" header="0.5" footer="0.5"/>
  <pageSetup scale="79" orientation="portrait" horizontalDpi="4294967292" verticalDpi="4294967292" r:id="rId1"/>
  <headerFooter alignWithMargins="0"/>
  <rowBreaks count="2" manualBreakCount="2">
    <brk id="15" max="16383" man="1"/>
    <brk id="58" max="16383"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School Set Up</vt:lpstr>
      <vt:lpstr>Per Day</vt:lpstr>
      <vt:lpstr>Behavior</vt:lpstr>
      <vt:lpstr>Location</vt:lpstr>
      <vt:lpstr>Time</vt:lpstr>
      <vt:lpstr>Perday Generator</vt:lpstr>
      <vt:lpstr>Print Monthly</vt:lpstr>
      <vt:lpstr>Print Cumulative</vt:lpstr>
      <vt:lpstr>TriangleGraph</vt:lpstr>
      <vt:lpstr>dropdowns</vt:lpstr>
      <vt:lpstr>Configuration</vt:lpstr>
      <vt:lpstr>Month</vt:lpstr>
      <vt:lpstr>'Print Cumulative'!Print_Area</vt:lpstr>
      <vt:lpstr>'Print Monthly'!Print_Area</vt:lpstr>
      <vt:lpstr>TriangleGraph!Print_Area</vt:lpstr>
    </vt:vector>
  </TitlesOfParts>
  <Company>University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 Gordon</dc:creator>
  <cp:lastModifiedBy>Binkley, Kali</cp:lastModifiedBy>
  <cp:lastPrinted>2012-05-21T17:45:48Z</cp:lastPrinted>
  <dcterms:created xsi:type="dcterms:W3CDTF">2008-10-16T14:36:21Z</dcterms:created>
  <dcterms:modified xsi:type="dcterms:W3CDTF">2025-09-03T20:10:48Z</dcterms:modified>
</cp:coreProperties>
</file>